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87" documentId="120_S{2AC9BD13-BADA-5192-A53E-5A8FF88502F6}" xr6:coauthVersionLast="47" xr6:coauthVersionMax="47" xr10:uidLastSave="{8281D449-9CE3-4D79-9B68-D37469874D7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<sst xmlns="http://schemas.openxmlformats.org/spreadsheetml/2006/main" count="180276" uniqueCount="39120">
  <si>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</si>
  <si>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</si>
  <si>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</si>
  <si>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</si>
  <si>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</si>
  <si>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</si>
  <si>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</si>
  <si>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</si>
  <si>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</si>
  <si>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</si>
  <si>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</si>
  <si>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</si>
  <si>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</si>
  <si>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</si>
  <si>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</si>
  <si>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</si>
  <si>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</si>
  <si>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</si>
  <si>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</si>
  <si>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</si>
  <si>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</si>
  <si>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</si>
  <si>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</si>
  <si>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</si>
  <si>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</si>
  <si>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</si>
  <si>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</si>
  <si>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</si>
  <si>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</si>
  <si>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</si>
  <si>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</si>
  <si>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</si>
  <si>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</si>
  <si>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</si>
  <si>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</si>
  <si>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</si>
  <si>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</si>
  <si>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</si>
  <si>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</si>
  <si>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</si>
  <si>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</si>
  <si>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</si>
  <si>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</si>
  <si>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</si>
  <si>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</si>
  <si>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</si>
  <si>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</si>
  <si>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</si>
  <si>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</si>
  <si>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</si>
  <si>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</si>
  <si>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</si>
  <si>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</si>
  <si>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</si>
  <si>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</si>
  <si>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</si>
  <si>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</si>
  <si>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</si>
  <si>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</si>
  <si>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</si>
  <si>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</si>
  <si>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</si>
  <si>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</si>
  <si>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</si>
  <si>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</si>
  <si>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</si>
  <si>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</si>
  <si>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</si>
  <si>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</si>
  <si>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</si>
  <si>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</si>
  <si>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</si>
  <si>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</si>
  <si>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</si>
  <si>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</si>
  <si>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</si>
  <si>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</si>
  <si>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</si>
  <si>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</si>
  <si>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</si>
  <si>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</si>
  <si>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</si>
  <si>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</si>
  <si>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</si>
  <si>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</si>
  <si>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</si>
  <si>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</si>
  <si>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</si>
  <si>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</si>
  <si>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</si>
  <si>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</si>
  <si>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</si>
  <si>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</si>
  <si>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</si>
  <si>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</si>
  <si>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</si>
  <si>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</si>
  <si>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</si>
  <si>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</si>
  <si>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</si>
  <si>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</si>
  <si>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</si>
  <si>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</si>
  <si>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</si>
  <si>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</si>
  <si>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</si>
  <si>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</si>
  <si>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</si>
  <si>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</si>
  <si>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</si>
  <si>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</si>
  <si>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</si>
  <si>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</si>
  <si>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</si>
  <si>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</si>
  <si>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</si>
  <si>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</si>
  <si>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</si>
  <si>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</si>
  <si>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</si>
  <si>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</si>
  <si>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</si>
  <si>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</si>
  <si>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</si>
  <si>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</si>
  <si>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</si>
  <si>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</si>
  <si>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</si>
  <si>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</si>
  <si>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</si>
  <si>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</si>
  <si>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</si>
  <si>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</si>
  <si>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</si>
  <si>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</si>
  <si>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</si>
  <si>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</si>
  <si>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</si>
  <si>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</si>
  <si>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</si>
  <si>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</si>
  <si>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</si>
  <si>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</si>
  <si>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</si>
  <si>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</si>
  <si>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</si>
  <si>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</si>
  <si>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</si>
  <si>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</si>
  <si>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</si>
  <si>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</si>
  <si>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</si>
  <si>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</si>
  <si>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</si>
  <si>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</si>
  <si>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</si>
  <si>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</si>
  <si>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</si>
  <si>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</si>
  <si>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</si>
  <si>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</si>
  <si>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</si>
  <si>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</si>
  <si>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</si>
  <si>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</si>
  <si>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</si>
  <si>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</si>
  <si>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</si>
  <si>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</si>
  <si>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</si>
  <si>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</si>
  <si>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</si>
  <si>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</si>
  <si>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</si>
  <si>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</si>
  <si>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</si>
  <si>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</si>
  <si>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</si>
  <si>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</si>
  <si>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</si>
  <si>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</si>
  <si>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</si>
  <si>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</si>
  <si>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</si>
  <si>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</si>
  <si>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</si>
  <si>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</si>
  <si>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</si>
  <si>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</si>
  <si>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</si>
  <si>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</si>
  <si>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</si>
  <si>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</si>
  <si>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</si>
  <si>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</si>
  <si>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</si>
  <si>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</si>
  <si>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</si>
  <si>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</si>
  <si>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</si>
  <si>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</si>
  <si>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</si>
  <si>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</si>
  <si>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</si>
  <si>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</si>
  <si>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</si>
  <si>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</si>
  <si>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</si>
  <si>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</si>
  <si>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</si>
  <si>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</si>
  <si>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</si>
  <si>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</si>
  <si>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</si>
  <si>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</si>
  <si>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</si>
  <si>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</si>
  <si>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</si>
  <si>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</si>
  <si>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</si>
  <si>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</si>
  <si>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</si>
  <si>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</si>
  <si>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</si>
  <si>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</si>
  <si>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</si>
  <si>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</si>
  <si>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</si>
  <si>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</si>
  <si>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</si>
  <si>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</si>
  <si>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</si>
  <si>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</si>
  <si>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</si>
  <si>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</si>
  <si>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</si>
  <si>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</si>
  <si>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</si>
  <si>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</si>
  <si>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</si>
  <si>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</si>
  <si>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</si>
  <si>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</si>
  <si>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</si>
  <si>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</si>
  <si>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</si>
  <si>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</si>
  <si>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</si>
  <si>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</si>
  <si>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</si>
  <si>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</si>
  <si>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</si>
  <si>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</si>
  <si>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</si>
  <si>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</si>
  <si>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</si>
  <si>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</si>
  <si>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</si>
  <si>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</si>
  <si>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</si>
  <si>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</si>
  <si>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</si>
  <si>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</si>
  <si>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</si>
  <si>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</si>
  <si>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</si>
  <si>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</si>
  <si>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</si>
  <si>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</si>
  <si>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</si>
  <si>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</si>
  <si>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</si>
  <si>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</si>
  <si>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</si>
  <si>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</si>
  <si>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</si>
  <si>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</si>
  <si>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</si>
  <si>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</si>
  <si>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</si>
  <si>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</si>
  <si>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</si>
  <si>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</si>
  <si>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</si>
  <si>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</si>
  <si>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</si>
  <si>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</si>
  <si>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</si>
  <si>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</si>
  <si>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</si>
  <si>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</si>
  <si>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</si>
  <si>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</si>
  <si>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</si>
  <si>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</si>
  <si>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</si>
  <si>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</si>
  <si>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</si>
  <si>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</si>
  <si>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</si>
  <si>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</si>
  <si>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</si>
  <si>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</si>
  <si>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</si>
  <si>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</si>
  <si>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</si>
  <si>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</si>
  <si>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</si>
  <si>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</si>
  <si>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</si>
  <si>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</si>
  <si>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</si>
  <si>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</si>
  <si>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</si>
  <si>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</si>
  <si>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</si>
  <si>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</si>
  <si>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</si>
  <si>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</si>
  <si>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</si>
  <si>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</si>
  <si>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</si>
  <si>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</si>
  <si>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</si>
  <si>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</si>
  <si>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</si>
  <si>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</si>
  <si>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</si>
  <si>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</si>
  <si>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</si>
  <si>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</si>
  <si>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</si>
  <si>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</si>
  <si>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</si>
  <si>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</si>
  <si>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</si>
  <si>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</si>
  <si>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</si>
  <si>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</si>
  <si>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</si>
  <si>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</si>
  <si>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</si>
  <si>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</si>
  <si>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</si>
  <si>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</si>
  <si>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</si>
  <si>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</si>
  <si>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</si>
  <si>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</si>
  <si>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</si>
  <si>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</si>
  <si>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</si>
  <si>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</si>
  <si>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</si>
  <si>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</si>
  <si>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</si>
  <si>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</si>
  <si>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</si>
  <si>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</si>
  <si>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</si>
  <si>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</si>
  <si>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</si>
  <si>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</si>
  <si>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</si>
  <si>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</si>
  <si>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</si>
  <si>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</si>
  <si>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</si>
  <si>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</si>
  <si>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</si>
  <si>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</si>
  <si>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</si>
  <si>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</si>
  <si>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</si>
  <si>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</si>
  <si>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</si>
  <si>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</si>
  <si>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</si>
  <si>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</si>
  <si>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</si>
  <si>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</si>
  <si>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</si>
  <si>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</si>
  <si>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</si>
  <si>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</si>
  <si>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</si>
  <si>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</si>
  <si>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</si>
  <si>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</si>
  <si>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</si>
  <si>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</si>
  <si>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</si>
  <si>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</si>
  <si>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</si>
  <si>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</si>
  <si>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</si>
  <si>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</si>
  <si>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</si>
  <si>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</si>
  <si>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</si>
  <si>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</si>
  <si>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</si>
  <si>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</si>
  <si>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</si>
  <si>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</si>
  <si>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</si>
  <si>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</si>
  <si>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</si>
  <si>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</si>
  <si>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</si>
  <si>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</si>
  <si>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</si>
  <si>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</si>
  <si>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</si>
  <si>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</si>
  <si>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</si>
  <si>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</si>
  <si>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</si>
  <si>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</si>
  <si>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</si>
  <si>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</si>
  <si>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</si>
  <si>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</si>
  <si>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</si>
  <si>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</si>
  <si>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</si>
  <si>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</si>
  <si>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</si>
  <si>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</si>
  <si>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</si>
  <si>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</si>
  <si>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</si>
  <si>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</si>
  <si>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</si>
  <si>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</si>
  <si>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</si>
  <si>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</si>
  <si>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</si>
  <si>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</si>
  <si>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</si>
  <si>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</si>
  <si>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</si>
  <si>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</si>
  <si>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</si>
  <si>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</si>
  <si>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</si>
  <si>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</si>
  <si>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</si>
  <si>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</si>
  <si>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</si>
  <si>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</si>
  <si>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</si>
  <si>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</si>
  <si>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</si>
  <si>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</si>
  <si>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</si>
  <si>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</si>
  <si>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</si>
  <si>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</si>
  <si>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</si>
  <si>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</si>
  <si>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</si>
  <si>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</si>
  <si>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</si>
  <si>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</si>
  <si>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</si>
  <si>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</si>
  <si>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</si>
  <si>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</si>
  <si>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</si>
  <si>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</si>
  <si>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</si>
  <si>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</si>
  <si>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</si>
  <si>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</si>
  <si>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</si>
  <si>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</si>
  <si>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</si>
  <si>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</si>
  <si>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</si>
  <si>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</si>
  <si>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</si>
  <si>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</si>
  <si>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</si>
  <si>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</si>
  <si>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</si>
  <si>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</si>
  <si>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</si>
  <si>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</si>
  <si>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</si>
  <si>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</si>
  <si>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</si>
  <si>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</si>
  <si>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</si>
  <si>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</si>
  <si>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</si>
  <si>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</si>
  <si>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</si>
  <si>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</si>
  <si>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</si>
  <si>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</si>
  <si>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</si>
  <si>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</si>
  <si>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</si>
  <si>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</si>
  <si>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</si>
  <si>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</si>
  <si>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</si>
  <si>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</si>
  <si>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</si>
  <si>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</si>
  <si>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</si>
  <si>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</si>
  <si>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</si>
  <si>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</si>
  <si>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</si>
  <si>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</si>
  <si>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</si>
  <si>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</si>
  <si>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</si>
  <si>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</si>
  <si>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</si>
  <si>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</si>
  <si>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</si>
  <si>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</si>
  <si>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</si>
  <si>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</si>
  <si>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</si>
  <si>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</si>
  <si>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</si>
  <si>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</si>
  <si>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</si>
  <si>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</si>
  <si>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</si>
  <si>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</si>
  <si>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</si>
  <si>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</si>
  <si>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</si>
  <si>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</si>
  <si>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</si>
  <si>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</si>
  <si>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</si>
  <si>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</si>
  <si>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</si>
  <si>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</si>
  <si>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</si>
  <si>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</si>
  <si>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</si>
  <si>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</si>
  <si>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</si>
  <si>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</si>
  <si>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</si>
  <si>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</si>
  <si>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</si>
  <si>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</si>
  <si>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</si>
  <si>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</si>
  <si>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</si>
  <si>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</si>
  <si>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</si>
  <si>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</si>
  <si>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</si>
  <si>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</si>
  <si>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</si>
  <si>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</si>
  <si>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</si>
  <si>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</si>
  <si>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</si>
  <si>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</si>
  <si>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</si>
  <si>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</si>
  <si>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</si>
  <si>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</si>
  <si>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</si>
  <si>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</si>
  <si>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</si>
  <si>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</si>
  <si>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</si>
  <si>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</si>
  <si>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</si>
  <si>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</si>
  <si>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</si>
  <si>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</si>
  <si>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</si>
  <si>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</si>
  <si>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</si>
  <si>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</si>
  <si>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</si>
  <si>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</si>
  <si>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</si>
  <si>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</si>
  <si>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</si>
  <si>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</si>
  <si>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</si>
  <si>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</si>
  <si>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</si>
  <si>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</si>
  <si>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</si>
  <si>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</si>
  <si>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</si>
  <si>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</si>
  <si>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</si>
  <si>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</si>
  <si>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</si>
  <si>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</si>
  <si>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</si>
  <si>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</si>
  <si>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</si>
  <si>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</si>
  <si>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</si>
  <si>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</si>
  <si>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</si>
  <si>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</si>
  <si>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</si>
  <si>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</si>
  <si>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</si>
  <si>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</si>
  <si>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</si>
  <si>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</si>
  <si>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</si>
  <si>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</si>
  <si>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</si>
  <si>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</si>
  <si>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</si>
  <si>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</si>
  <si>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</si>
  <si>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</si>
  <si>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</si>
  <si>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</si>
  <si>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</si>
  <si>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</si>
  <si>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</si>
  <si>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</si>
  <si>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</si>
  <si>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</si>
  <si>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</si>
  <si>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</si>
  <si>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</si>
  <si>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</si>
  <si>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</si>
  <si>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</si>
  <si>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</si>
  <si>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</si>
  <si>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</si>
  <si>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</si>
  <si>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</si>
  <si>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</si>
  <si>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</si>
  <si>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</si>
  <si>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</si>
  <si>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</si>
  <si>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</si>
  <si>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</si>
  <si>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</si>
  <si>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</si>
  <si>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</si>
  <si>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</si>
  <si>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</si>
  <si>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</si>
  <si>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</si>
  <si>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</si>
  <si>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</si>
  <si>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</si>
  <si>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</si>
  <si>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</si>
  <si>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</si>
  <si>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</si>
  <si>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</si>
  <si>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</si>
  <si>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</si>
  <si>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</si>
  <si>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</si>
  <si>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</si>
  <si>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</si>
  <si>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</si>
  <si>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</si>
  <si>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</si>
  <si>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</si>
  <si>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</si>
  <si>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</si>
  <si>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</si>
  <si>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</si>
  <si>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</si>
  <si>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</si>
  <si>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</si>
  <si>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</si>
  <si>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</si>
  <si>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</si>
  <si>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</si>
  <si>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</si>
  <si>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</si>
  <si>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</si>
  <si>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</si>
  <si>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</si>
  <si>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</si>
  <si>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</si>
  <si>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</si>
  <si>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</si>
  <si>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</si>
  <si>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</si>
  <si>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</si>
  <si>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</si>
  <si>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</si>
  <si>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</si>
  <si>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</si>
  <si>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</si>
  <si>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</si>
  <si>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</si>
  <si>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</si>
  <si>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</si>
  <si>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</si>
  <si>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</si>
  <si>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</si>
  <si>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</si>
  <si>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</si>
  <si>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</si>
  <si>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</si>
  <si>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</si>
  <si>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</si>
  <si>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</si>
  <si>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</si>
  <si>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</si>
  <si>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</si>
  <si>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</si>
  <si>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</si>
  <si>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</si>
  <si>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</si>
  <si>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</si>
  <si>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</si>
  <si>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</si>
  <si>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</si>
  <si>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</si>
  <si>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</si>
  <si>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</si>
  <si>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</si>
  <si>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</si>
  <si>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</si>
  <si>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</si>
  <si>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</si>
  <si>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</si>
  <si>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</si>
  <si>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</si>
  <si>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</si>
  <si>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</si>
  <si>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</si>
  <si>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</si>
  <si>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</si>
  <si>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</si>
  <si>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</si>
  <si>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</si>
  <si>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</si>
  <si>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</si>
  <si>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</si>
  <si>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</si>
  <si>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</si>
  <si>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</si>
  <si>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</si>
  <si>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</si>
  <si>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</si>
  <si>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</si>
  <si>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</si>
  <si>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</si>
  <si>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</si>
  <si>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</si>
  <si>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</si>
  <si>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</si>
  <si>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</si>
  <si>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</si>
  <si>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</si>
  <si>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</si>
  <si>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</si>
  <si>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</si>
  <si>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</si>
  <si>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</si>
  <si>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</si>
  <si>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</si>
  <si>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</si>
  <si>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</si>
  <si>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</si>
  <si>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</si>
  <si>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</si>
  <si>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</si>
  <si>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</si>
  <si>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</si>
  <si>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</si>
  <si>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</si>
  <si>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</si>
  <si>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</si>
  <si>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</si>
  <si>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</si>
  <si>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</si>
  <si>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</si>
  <si>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</si>
  <si>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</si>
  <si>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</si>
  <si>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</si>
  <si>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</si>
  <si>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</si>
  <si>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</si>
  <si>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</si>
  <si>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</si>
  <si>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</si>
  <si>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</si>
  <si>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</si>
  <si>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</si>
  <si>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</si>
  <si>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</si>
  <si>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</si>
  <si>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</si>
  <si>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</si>
  <si>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</si>
  <si>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</si>
  <si>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</si>
  <si>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</si>
  <si>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</si>
  <si>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</si>
  <si>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</si>
  <si>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</si>
  <si>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</si>
  <si>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</si>
  <si>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</si>
  <si>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</si>
  <si>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</si>
  <si>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</si>
  <si>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</si>
  <si>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</si>
  <si>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</si>
  <si>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</si>
  <si>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</si>
  <si>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</si>
  <si>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</si>
  <si>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</si>
  <si>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</si>
  <si>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</si>
  <si>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</si>
  <si>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</si>
  <si>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</si>
  <si>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</si>
  <si>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</si>
  <si>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</si>
  <si>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</si>
  <si>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</si>
  <si>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</si>
  <si>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</si>
  <si>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</si>
  <si>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</si>
  <si>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</si>
  <si>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</si>
  <si>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</si>
  <si>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</si>
  <si>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</si>
  <si>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</si>
  <si>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</si>
  <si>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</si>
  <si>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</si>
  <si>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</si>
  <si>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</si>
  <si>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</si>
  <si>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</si>
  <si>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</si>
  <si>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</si>
  <si>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</si>
  <si>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</si>
  <si>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</si>
  <si>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</si>
  <si>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</si>
  <si>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</si>
  <si>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</si>
  <si>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</si>
  <si>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</si>
  <si>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</si>
  <si>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</si>
  <si>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</si>
  <si>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</si>
  <si>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</si>
  <si>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</si>
  <si>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</si>
  <si>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</si>
  <si>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</si>
  <si>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</si>
  <si>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</si>
  <si>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</si>
  <si>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</si>
  <si>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</si>
  <si>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</si>
  <si>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</si>
  <si>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</si>
  <si>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</si>
  <si>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</si>
  <si>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</si>
  <si>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</si>
  <si>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</si>
  <si>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</si>
  <si>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</si>
  <si>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</si>
  <si>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</si>
  <si>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</si>
  <si>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</si>
  <si>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</si>
  <si>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</si>
  <si>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</si>
  <si>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</si>
  <si>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</si>
  <si>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</si>
  <si>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</si>
  <si>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</si>
  <si>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</si>
  <si>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</si>
  <si>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</si>
  <si>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</si>
  <si>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</si>
  <si>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</si>
  <si>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</si>
  <si>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</si>
  <si>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</si>
  <si>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</si>
  <si>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</si>
  <si>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</si>
  <si>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</si>
  <si>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</si>
  <si>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</si>
  <si>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</si>
  <si>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</si>
  <si>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</si>
  <si>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</si>
  <si>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</si>
  <si>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</si>
  <si>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</si>
  <si>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</si>
  <si>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</si>
  <si>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</si>
  <si>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</si>
  <si>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</si>
  <si>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</si>
  <si>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</si>
  <si>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</si>
  <si>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</si>
  <si>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</si>
  <si>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</si>
  <si>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</si>
  <si>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</si>
  <si>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</si>
  <si>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</si>
  <si>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</si>
  <si>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</si>
  <si>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</si>
  <si>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</si>
  <si>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</si>
  <si>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</si>
  <si>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</si>
  <si>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</si>
  <si>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</si>
  <si>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</si>
  <si>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</si>
  <si>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</si>
  <si>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</si>
  <si>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</si>
  <si>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</si>
  <si>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</si>
  <si>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</si>
  <si>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</si>
  <si>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</si>
  <si>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</si>
  <si>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</si>
  <si>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</si>
  <si>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</si>
  <si>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</si>
  <si>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</si>
  <si>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</si>
  <si>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</si>
  <si>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</si>
  <si>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</si>
  <si>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</si>
  <si>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</si>
  <si>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</si>
  <si>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</si>
  <si>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</si>
  <si>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</si>
  <si>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</si>
  <si>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</si>
  <si>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</si>
  <si>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</si>
  <si>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</si>
  <si>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</si>
  <si>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</si>
  <si>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</si>
  <si>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</si>
  <si>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</si>
  <si>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</si>
  <si>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</si>
  <si>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</si>
  <si>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</si>
  <si>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</si>
  <si>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</si>
  <si>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</si>
  <si>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</si>
  <si>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</si>
  <si>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</si>
  <si>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</si>
  <si>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</si>
  <si>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</si>
  <si>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</si>
  <si>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</si>
  <si>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</si>
  <si>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</si>
  <si>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</si>
  <si>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</si>
  <si>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</si>
  <si>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</si>
  <si>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</si>
  <si>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</si>
  <si>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</si>
  <si>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</si>
  <si>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</si>
  <si>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</si>
  <si>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</si>
  <si>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</si>
  <si>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</si>
  <si>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</si>
  <si>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</si>
  <si>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</si>
  <si>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</si>
  <si>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</si>
  <si>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</si>
  <si>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</si>
  <si>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</si>
  <si>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</si>
  <si>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</si>
  <si>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</si>
  <si>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</si>
  <si>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</si>
  <si>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</si>
  <si>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</si>
  <si>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</si>
  <si>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</si>
  <si>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</si>
  <si>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</si>
  <si>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</si>
  <si>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</si>
  <si>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</si>
  <si>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</si>
  <si>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</si>
  <si>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</si>
  <si>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</si>
  <si>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</si>
  <si>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</si>
  <si>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</si>
  <si>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</si>
  <si>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</si>
  <si>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</si>
  <si>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</si>
  <si>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</si>
  <si>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</si>
  <si>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</si>
  <si>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</si>
  <si>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</si>
  <si>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</si>
  <si>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</si>
  <si>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</si>
  <si>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</si>
  <si>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</si>
  <si>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</si>
  <si>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</si>
  <si>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</si>
  <si>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</si>
  <si>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</si>
  <si>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</si>
  <si>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</si>
  <si>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</si>
  <si>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</si>
  <si>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</si>
  <si>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</si>
  <si>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</si>
  <si>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</si>
  <si>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</si>
  <si>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</si>
  <si>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</si>
  <si>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</si>
  <si>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</si>
  <si>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</si>
  <si>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</si>
  <si>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</si>
  <si>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</si>
  <si>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</si>
  <si>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</si>
  <si>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</si>
  <si>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</si>
  <si>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</si>
  <si>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</si>
  <si>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</si>
  <si>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</si>
  <si>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</si>
  <si>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</si>
  <si>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</si>
  <si>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</si>
  <si>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</si>
  <si>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</si>
  <si>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</si>
  <si>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</si>
  <si>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</si>
  <si>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</si>
  <si>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</si>
  <si>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</si>
  <si>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</si>
  <si>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</si>
  <si>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</si>
  <si>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</si>
  <si>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</si>
  <si>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</si>
  <si>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</si>
  <si>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</si>
  <si>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</si>
  <si>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</si>
  <si>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</si>
  <si>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</si>
  <si>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</si>
  <si>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</si>
  <si>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</si>
  <si>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</si>
  <si>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</si>
  <si>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</si>
  <si>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</si>
  <si>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</si>
  <si>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</si>
  <si>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</si>
  <si>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</si>
  <si>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</si>
  <si>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</si>
  <si>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</si>
  <si>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</si>
  <si>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</si>
  <si>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</si>
  <si>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</si>
  <si>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</si>
  <si>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</si>
  <si>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</si>
  <si>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</si>
  <si>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</si>
  <si>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</si>
  <si>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</si>
  <si>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</si>
  <si>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</si>
  <si>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</si>
  <si>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</si>
  <si>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</si>
  <si>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</si>
  <si>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</si>
  <si>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</si>
  <si>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</si>
  <si>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</si>
  <si>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</si>
  <si>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</si>
  <si>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</si>
  <si>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</si>
  <si>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</si>
  <si>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</si>
  <si>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</si>
  <si>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</si>
  <si>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</si>
  <si>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</si>
  <si>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</si>
  <si>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</si>
  <si>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</si>
  <si>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</si>
  <si>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</si>
  <si>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</si>
  <si>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</si>
  <si>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</si>
  <si>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</si>
  <si>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</si>
  <si>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</si>
  <si>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</si>
  <si>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</si>
  <si>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</si>
  <si>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</si>
  <si>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</si>
  <si>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</si>
  <si>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</si>
  <si>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</si>
  <si>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</si>
  <si>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</si>
  <si>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</si>
  <si>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</si>
  <si>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</si>
  <si>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</si>
  <si>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</si>
  <si>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</si>
  <si>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</si>
  <si>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</si>
  <si>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</si>
  <si>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</si>
  <si>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</si>
  <si>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</si>
  <si>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</si>
  <si>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</si>
  <si>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</si>
  <si>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</si>
  <si>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</si>
  <si>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</si>
  <si>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</si>
  <si>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</si>
  <si>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</si>
  <si>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</si>
  <si>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</si>
  <si>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</si>
  <si>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</si>
  <si>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</si>
  <si>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</si>
  <si>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</si>
  <si>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</si>
  <si>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</si>
  <si>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</si>
  <si>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</si>
  <si>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</si>
  <si>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</si>
  <si>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</si>
  <si>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</si>
  <si>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</si>
  <si>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</si>
  <si>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</si>
  <si>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</si>
  <si>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</si>
  <si>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</si>
  <si>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</si>
  <si>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</si>
  <si>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</si>
  <si>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</si>
  <si>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</si>
  <si>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</si>
  <si>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</si>
  <si>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</si>
  <si>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</si>
  <si>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</si>
  <si>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</si>
  <si>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</si>
  <si>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</si>
  <si>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</si>
  <si>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</si>
  <si>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</si>
  <si>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</si>
  <si>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</si>
  <si>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</si>
  <si>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</si>
  <si>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</si>
  <si>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</si>
  <si>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</si>
  <si>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</si>
  <si>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</si>
  <si>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</si>
  <si>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</si>
  <si>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</si>
  <si>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</si>
  <si>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</si>
  <si>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</si>
  <si>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</si>
  <si>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</si>
  <si>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</si>
  <si>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</si>
  <si>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</si>
  <si>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</si>
  <si>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</si>
  <si>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</si>
  <si>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</si>
  <si>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</si>
  <si>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</si>
  <si>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</si>
  <si>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</si>
  <si>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</si>
  <si>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</si>
  <si>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</si>
  <si>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</si>
  <si>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</si>
  <si>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</si>
  <si>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</si>
  <si>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</si>
  <si>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</si>
  <si>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</si>
  <si>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</si>
  <si>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</si>
  <si>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</si>
  <si>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</si>
  <si>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</si>
  <si>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</si>
  <si>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</si>
  <si>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</si>
  <si>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</si>
  <si>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</si>
  <si>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</si>
  <si>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</si>
  <si>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</si>
  <si>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</si>
  <si>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</si>
  <si>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</si>
  <si>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</si>
  <si>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</si>
  <si>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</si>
  <si>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</si>
  <si>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</si>
  <si>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</si>
  <si>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</si>
  <si>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</si>
  <si>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</si>
  <si>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</si>
  <si>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</si>
  <si>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</si>
  <si>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</si>
  <si>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</si>
  <si>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</si>
  <si>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</si>
  <si>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</si>
  <si>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</si>
  <si>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</si>
  <si>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</si>
  <si>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</si>
  <si>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</si>
  <si>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</si>
  <si>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</si>
  <si>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</si>
  <si>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</si>
  <si>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</si>
  <si>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</si>
  <si>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</si>
  <si>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</si>
  <si>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</si>
  <si>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</si>
  <si>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</si>
  <si>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</si>
  <si>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</si>
  <si>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</si>
  <si>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</si>
  <si>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</si>
  <si>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</si>
  <si>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</si>
  <si>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</si>
  <si>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</si>
  <si>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</si>
  <si>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</si>
  <si>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</si>
  <si>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</si>
  <si>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</si>
  <si>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</si>
  <si>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</si>
  <si>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</si>
  <si>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</si>
  <si>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</si>
  <si>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</si>
  <si>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</si>
  <si>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</si>
  <si>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</si>
  <si>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</si>
  <si>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</si>
  <si>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</si>
  <si>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</si>
  <si>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</si>
  <si>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</si>
  <si>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</si>
  <si>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</si>
  <si>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</si>
  <si>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</si>
  <si>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</si>
  <si>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</si>
  <si>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</si>
  <si>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</si>
  <si>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</si>
  <si>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</si>
  <si>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</si>
  <si>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</si>
  <si>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</si>
  <si>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</si>
  <si>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</si>
  <si>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</si>
  <si>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</si>
  <si>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</si>
  <si>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</si>
  <si>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</si>
  <si>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</si>
  <si>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</si>
  <si>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</si>
  <si>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</si>
  <si>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</si>
  <si>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</si>
  <si>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</si>
  <si>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</si>
  <si>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</si>
  <si>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</si>
  <si>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</si>
  <si>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</si>
  <si>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</si>
  <si>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</si>
  <si>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</si>
  <si>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</si>
  <si>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</si>
  <si>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</si>
  <si>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</si>
  <si>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</si>
  <si>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</si>
  <si>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</si>
  <si>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</si>
  <si>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</si>
  <si>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</si>
  <si>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</si>
  <si>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</si>
  <si>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</si>
  <si>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</si>
  <si>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</si>
  <si>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</si>
  <si>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</si>
  <si>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</si>
  <si>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</si>
  <si>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</si>
  <si>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</si>
  <si>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</si>
  <si>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</si>
  <si>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</si>
  <si>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</si>
  <si>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</si>
  <si>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</si>
  <si>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</si>
  <si>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</si>
  <si>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</si>
  <si>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</si>
  <si>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</si>
  <si>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</si>
  <si>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</si>
  <si>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</si>
  <si>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</si>
  <si>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</si>
  <si>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</si>
  <si>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</si>
  <si>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</si>
  <si>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</si>
  <si>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</si>
  <si>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</si>
  <si>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</si>
  <si>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</si>
  <si>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</si>
  <si>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</si>
  <si>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</si>
  <si>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</si>
  <si>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</si>
  <si>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</si>
  <si>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</si>
  <si>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</si>
  <si>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</si>
  <si>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</si>
  <si>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</si>
  <si>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</si>
  <si>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</si>
  <si>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</si>
  <si>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</si>
  <si>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</si>
  <si>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</si>
  <si>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</si>
  <si>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</si>
  <si>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</si>
  <si>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</si>
  <si>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</si>
  <si>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</si>
  <si>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</si>
  <si>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</si>
  <si>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</si>
  <si>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</si>
  <si>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</si>
  <si>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</si>
  <si>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</si>
  <si>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</si>
  <si>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</si>
  <si>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</si>
  <si>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</si>
  <si>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</si>
  <si>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</si>
  <si>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</si>
  <si>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</si>
  <si>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</si>
  <si>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</si>
  <si>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</si>
  <si>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</si>
  <si>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</si>
  <si>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</si>
  <si>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</si>
  <si>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</si>
  <si>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</si>
  <si>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</si>
  <si>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</si>
  <si>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</si>
  <si>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</si>
  <si>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</si>
  <si>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</si>
  <si>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</si>
  <si>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</si>
  <si>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</si>
  <si>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</si>
  <si>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</si>
  <si>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</si>
  <si>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</si>
  <si>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</si>
  <si>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</si>
  <si>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</si>
  <si>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</si>
  <si>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</si>
  <si>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</si>
  <si>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</si>
  <si>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</si>
  <si>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</si>
  <si>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</si>
  <si>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</si>
  <si>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</si>
  <si>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</si>
  <si>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</si>
  <si>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</si>
  <si>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</si>
  <si>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</si>
  <si>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</si>
  <si>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</si>
  <si>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</si>
  <si>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</si>
  <si>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</si>
  <si>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</si>
  <si>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</si>
  <si>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</si>
  <si>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</si>
  <si>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</si>
  <si>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</si>
  <si>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</si>
  <si>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</si>
  <si>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</si>
  <si>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</si>
  <si>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</si>
  <si>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</si>
  <si>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</si>
  <si>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</si>
  <si>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</si>
  <si>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</si>
  <si>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</si>
  <si>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</si>
  <si>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</si>
  <si>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</si>
  <si>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</si>
  <si>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</si>
  <si>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</si>
  <si>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</si>
  <si>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</si>
  <si>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</si>
  <si>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</si>
  <si>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</si>
  <si>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</si>
  <si>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</si>
  <si>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</si>
  <si>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</si>
  <si>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</si>
  <si>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</si>
  <si>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</si>
  <si>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</si>
  <si>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</si>
  <si>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</si>
  <si>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</si>
  <si>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</si>
  <si>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</si>
  <si>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</si>
  <si>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</si>
  <si>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</si>
  <si>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</si>
  <si>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</si>
  <si>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</si>
  <si>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</si>
  <si>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</si>
  <si>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</si>
  <si>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</si>
  <si>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</si>
  <si>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</si>
  <si>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</si>
  <si>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</si>
  <si>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</si>
  <si>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</si>
  <si>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</si>
  <si>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</si>
  <si>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</si>
  <si>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</si>
  <si>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</si>
  <si>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</si>
  <si>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</si>
  <si>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</si>
  <si>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</si>
  <si>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</si>
  <si>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</si>
  <si>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</si>
  <si>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</si>
  <si>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</si>
  <si>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</si>
  <si>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</si>
  <si>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</si>
  <si>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</si>
  <si>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</si>
  <si>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</si>
  <si>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</si>
  <si>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</si>
  <si>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</si>
  <si>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</si>
  <si>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</si>
  <si>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</si>
  <si>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</si>
  <si>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</si>
  <si>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</si>
  <si>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</si>
  <si>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</si>
  <si>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</si>
  <si>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</si>
  <si>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</si>
  <si>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</si>
  <si>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</si>
  <si>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</si>
  <si>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</si>
  <si>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</si>
  <si>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</si>
  <si>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</si>
  <si>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</si>
  <si>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</si>
  <si>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</si>
  <si>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</si>
  <si>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</si>
  <si>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</si>
  <si>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</si>
  <si>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</si>
  <si>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</si>
  <si>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</si>
  <si>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</si>
  <si>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</si>
  <si>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</si>
  <si>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</si>
  <si>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</si>
  <si>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</si>
  <si>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</si>
  <si>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</si>
  <si>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</si>
  <si>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</si>
  <si>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</si>
  <si>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</si>
  <si>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</si>
  <si>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</si>
  <si>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</si>
  <si>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</si>
  <si>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</si>
  <si>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</si>
  <si>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</si>
  <si>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</si>
  <si>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</si>
  <si>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</si>
  <si>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</si>
  <si>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</si>
  <si>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</si>
  <si>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</si>
  <si>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</si>
  <si>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</si>
  <si>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</si>
  <si>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</si>
  <si>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</si>
  <si>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</si>
  <si>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</si>
  <si>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</si>
  <si>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</si>
  <si>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</si>
  <si>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</si>
  <si>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</si>
  <si>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</si>
  <si>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</si>
  <si>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</si>
  <si>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</si>
  <si>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</si>
  <si>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</si>
  <si>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</si>
  <si>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</si>
  <si>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</si>
  <si>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</si>
  <si>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</si>
  <si>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</si>
  <si>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</si>
  <si>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</si>
  <si>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</si>
  <si>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</si>
  <si>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</si>
  <si>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</si>
  <si>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</si>
  <si>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</si>
  <si>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</si>
  <si>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</si>
  <si>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</si>
  <si>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</si>
  <si>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</si>
  <si>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</si>
  <si>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</si>
  <si>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</si>
  <si>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</si>
  <si>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</si>
  <si>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</si>
  <si>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</si>
  <si>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</si>
  <si>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</si>
  <si>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</si>
  <si>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</si>
  <si>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</si>
  <si>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</si>
  <si>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</si>
  <si>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</si>
  <si>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</si>
  <si>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</si>
  <si>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</si>
  <si>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</si>
  <si>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</si>
  <si>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</si>
  <si>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</si>
  <si>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</si>
  <si>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</si>
  <si>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</si>
  <si>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</si>
  <si>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</si>
  <si>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</si>
  <si>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</si>
  <si>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</si>
  <si>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</si>
  <si>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</si>
  <si>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</si>
  <si>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</si>
  <si>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</si>
  <si>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</si>
  <si>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</si>
  <si>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</si>
  <si>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</si>
  <si>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</si>
  <si>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</si>
  <si>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</si>
  <si>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</si>
  <si>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</si>
  <si>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</si>
  <si>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</si>
  <si>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</si>
  <si>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</si>
  <si>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</si>
  <si>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</si>
  <si>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</si>
  <si>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</si>
  <si>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</si>
  <si>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</si>
  <si>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</si>
  <si>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</si>
  <si>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</si>
  <si>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</si>
  <si>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</si>
  <si>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</si>
  <si>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</si>
  <si>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</si>
  <si>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</si>
  <si>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</si>
  <si>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</si>
  <si>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</si>
  <si>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</si>
  <si>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</si>
  <si>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</si>
  <si>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</si>
  <si>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</si>
  <si>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</si>
  <si>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</si>
  <si>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</si>
  <si>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</si>
  <si>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</si>
  <si>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</si>
  <si>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</si>
  <si>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</si>
  <si>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</si>
  <si>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</si>
  <si>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</si>
  <si>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</si>
  <si>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</si>
  <si>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</si>
  <si>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</si>
  <si>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</si>
  <si>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</si>
  <si>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</si>
  <si>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</si>
  <si>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</si>
  <si>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</si>
  <si>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</si>
  <si>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</si>
  <si>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</si>
  <si>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</si>
  <si>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</si>
  <si>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</si>
  <si>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</si>
  <si>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</si>
  <si>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</si>
  <si>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</si>
  <si>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</si>
  <si>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</si>
  <si>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</si>
  <si>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</si>
  <si>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</si>
  <si>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</si>
  <si>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</si>
  <si>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</si>
  <si>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</si>
  <si>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</si>
  <si>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</si>
  <si>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</si>
  <si>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</si>
  <si>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</si>
  <si>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</si>
  <si>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</si>
  <si>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</si>
  <si>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</si>
  <si>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</si>
  <si>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</si>
  <si>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</si>
  <si>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</si>
  <si>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</si>
  <si>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</si>
  <si>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</si>
  <si>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</si>
  <si>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</si>
  <si>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</si>
  <si>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</si>
  <si>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</si>
  <si>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</si>
  <si>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</si>
  <si>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</si>
  <si>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</si>
  <si>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</si>
  <si>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</si>
  <si>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</si>
  <si>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</si>
  <si>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</si>
  <si>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</si>
  <si>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</si>
  <si>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</si>
  <si>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</si>
  <si>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</si>
  <si>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</si>
  <si>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</si>
  <si>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</si>
  <si>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</si>
  <si>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</si>
  <si>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</si>
  <si>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</si>
  <si>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</si>
  <si>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</si>
  <si>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</si>
  <si>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</si>
  <si>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</si>
  <si>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</si>
  <si>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</si>
  <si>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</si>
  <si>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</si>
  <si>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</si>
  <si>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</si>
  <si>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</si>
  <si>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</si>
  <si>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</si>
  <si>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</si>
  <si>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</si>
  <si>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</si>
  <si>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</si>
  <si>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</si>
  <si>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</si>
  <si>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</si>
  <si>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</si>
  <si>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</si>
  <si>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</si>
  <si>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</si>
  <si>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</si>
  <si>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</si>
  <si>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</si>
  <si>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</si>
  <si>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</si>
  <si>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</si>
  <si>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</si>
  <si>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</si>
  <si>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</si>
  <si>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</si>
  <si>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</si>
  <si>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</si>
  <si>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</si>
  <si>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</si>
  <si>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</si>
  <si>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</si>
  <si>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</si>
  <si>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</si>
  <si>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</si>
  <si>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</si>
  <si>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</si>
  <si>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</si>
  <si>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</si>
  <si>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</si>
  <si>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</si>
  <si>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</si>
  <si>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</si>
  <si>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</si>
  <si>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</si>
  <si>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</si>
  <si>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</si>
  <si>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</si>
  <si>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</si>
  <si>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</si>
  <si>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</si>
  <si>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</si>
  <si>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</si>
  <si>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</si>
  <si>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</si>
  <si>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</si>
  <si>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</si>
  <si>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</si>
  <si>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</si>
  <si>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</si>
  <si>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</si>
  <si>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</si>
  <si>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</si>
  <si>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</si>
  <si>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</si>
  <si>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</si>
  <si>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</si>
  <si>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</si>
  <si>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</si>
  <si>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</si>
  <si>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</si>
  <si>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</si>
  <si>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</si>
  <si>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</si>
  <si>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</si>
  <si>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</si>
  <si>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</si>
  <si>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</si>
  <si>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</si>
  <si>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</si>
  <si>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</si>
  <si>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</si>
  <si>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</si>
  <si>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</si>
  <si>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</si>
  <si>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</si>
  <si>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</si>
  <si>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</si>
  <si>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</si>
  <si>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</si>
  <si>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</si>
  <si>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</si>
  <si>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</si>
  <si>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</si>
  <si>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</si>
  <si>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</si>
  <si>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</si>
  <si>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</si>
  <si>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</si>
  <si>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</si>
  <si>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</si>
  <si>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</si>
  <si>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</si>
  <si>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</si>
  <si>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</si>
  <si>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</si>
  <si>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</si>
  <si>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</si>
  <si>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</si>
  <si>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</si>
  <si>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</si>
  <si>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</si>
  <si>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</si>
  <si>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</si>
  <si>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</si>
  <si>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</si>
  <si>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</si>
  <si>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</si>
  <si>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</si>
  <si>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</si>
  <si>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</si>
  <si>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</si>
  <si>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</si>
  <si>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</si>
  <si>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</si>
  <si>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</si>
  <si>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</si>
  <si>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</si>
  <si>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</si>
  <si>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</si>
  <si>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</si>
  <si>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</si>
  <si>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</si>
  <si>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</si>
  <si>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</si>
  <si>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</si>
  <si>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</si>
  <si>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</si>
  <si>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</si>
  <si>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</si>
  <si>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</si>
  <si>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</si>
  <si>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</si>
  <si>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</si>
  <si>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</si>
  <si>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</si>
  <si>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</si>
  <si>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</si>
  <si>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</si>
  <si>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</si>
  <si>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</si>
  <si>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</si>
  <si>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</si>
  <si>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</si>
  <si>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</si>
  <si>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</si>
  <si>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</si>
  <si>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</si>
  <si>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</si>
  <si>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</si>
  <si>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</si>
  <si>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</si>
  <si>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</si>
  <si>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</si>
  <si>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</si>
  <si>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</si>
  <si>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</si>
  <si>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</si>
  <si>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</si>
  <si>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</si>
  <si>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</si>
  <si>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</si>
  <si>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</si>
  <si>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</si>
  <si>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</si>
  <si>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</si>
  <si>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</si>
  <si>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</si>
  <si>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</si>
  <si>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</si>
  <si>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</si>
  <si>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</si>
  <si>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</si>
  <si>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</si>
  <si>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</si>
  <si>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</si>
  <si>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</si>
  <si>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</si>
  <si>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</si>
  <si>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</si>
  <si>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</si>
  <si>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</si>
  <si>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</si>
  <si>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</si>
  <si>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</si>
  <si>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</si>
  <si>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</si>
  <si>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</si>
  <si>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</si>
  <si>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</si>
  <si>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</si>
  <si>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</si>
  <si>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</si>
  <si>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</si>
  <si>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</si>
  <si>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</si>
  <si>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</si>
  <si>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</si>
  <si>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</si>
  <si>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</si>
  <si>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</si>
  <si>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</si>
  <si>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</si>
  <si>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</si>
  <si>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</si>
  <si>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</si>
  <si>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</si>
  <si>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</si>
  <si>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</si>
  <si>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</si>
  <si>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</si>
  <si>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</si>
  <si>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</si>
  <si>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</si>
  <si>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</si>
  <si>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</si>
  <si>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</si>
  <si>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</si>
  <si>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</si>
  <si>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</si>
  <si>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</si>
  <si>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</si>
  <si>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</si>
  <si>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</si>
  <si>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</si>
  <si>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</si>
  <si>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</si>
  <si>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</si>
  <si>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</si>
  <si>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</si>
  <si>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</si>
  <si>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</si>
  <si>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</si>
  <si>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</si>
  <si>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</si>
  <si>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</si>
  <si>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</si>
  <si>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</si>
  <si>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</si>
  <si>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</si>
  <si>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</si>
  <si>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</si>
  <si>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</si>
  <si>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</si>
  <si>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</si>
  <si>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</si>
  <si>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</si>
  <si>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</si>
  <si>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</si>
  <si>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</si>
  <si>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</si>
  <si>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</si>
  <si>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</si>
  <si>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</si>
  <si>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</si>
  <si>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</si>
  <si>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</si>
  <si>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</si>
  <si>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</si>
  <si>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</si>
  <si>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</si>
  <si>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</si>
  <si>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</si>
  <si>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</si>
  <si>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</si>
  <si>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</si>
  <si>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</si>
  <si>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</si>
  <si>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</si>
  <si>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</si>
  <si>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</si>
  <si>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</si>
  <si>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</si>
  <si>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</si>
  <si>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</si>
  <si>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</si>
  <si>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</si>
  <si>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</si>
  <si>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</si>
  <si>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</si>
  <si>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</si>
  <si>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</si>
  <si>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</si>
  <si>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</si>
  <si>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</si>
  <si>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</si>
  <si>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</si>
  <si>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</si>
  <si>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</si>
  <si>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</si>
  <si>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</si>
  <si>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</si>
  <si>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</si>
  <si>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</si>
  <si>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</si>
  <si>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</si>
  <si>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</si>
  <si>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</si>
  <si>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</si>
  <si>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</si>
  <si>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</si>
  <si>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</si>
  <si>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</si>
  <si>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</si>
  <si>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</si>
  <si>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</si>
  <si>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</si>
  <si>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</si>
  <si>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</si>
  <si>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</si>
  <si>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</si>
  <si>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</si>
  <si>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</si>
  <si>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</si>
  <si>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</si>
  <si>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</si>
  <si>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</si>
  <si>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</si>
  <si>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</si>
  <si>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</si>
  <si>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</si>
  <si>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</si>
  <si>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</si>
  <si>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</si>
  <si>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</si>
  <si>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</si>
  <si>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</si>
  <si>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</si>
  <si>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</si>
  <si>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</si>
  <si>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</si>
  <si>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</si>
  <si>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</si>
  <si>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</si>
  <si>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</si>
  <si>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</si>
  <si>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</si>
  <si>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</si>
  <si>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</si>
  <si>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</si>
  <si>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</si>
  <si>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</si>
  <si>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</si>
  <si>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</si>
  <si>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</si>
  <si>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</si>
  <si>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</si>
  <si>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</si>
  <si>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</si>
  <si>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</si>
  <si>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</si>
  <si>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</si>
  <si>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</si>
  <si>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</si>
  <si>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</si>
  <si>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</si>
  <si>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</si>
  <si>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</si>
  <si>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</si>
  <si>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</si>
  <si>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</si>
  <si>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</si>
  <si>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</si>
  <si>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</si>
  <si>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</si>
  <si>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</si>
  <si>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</si>
  <si>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</si>
  <si>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</si>
  <si>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</si>
  <si>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</si>
  <si>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</si>
  <si>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</si>
  <si>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</si>
  <si>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</si>
  <si>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</si>
  <si>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</si>
  <si>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</si>
  <si>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</si>
  <si>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</si>
  <si>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</si>
  <si>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</si>
  <si>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</si>
  <si>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</si>
  <si>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</si>
  <si>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</si>
  <si>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</si>
  <si>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</si>
  <si>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</si>
  <si>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</si>
  <si>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</si>
  <si>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</si>
  <si>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</si>
  <si>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</si>
  <si>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</si>
  <si>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</si>
  <si>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</si>
  <si>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</si>
  <si>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</si>
  <si>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</si>
  <si>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</si>
  <si>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</si>
  <si>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</si>
  <si>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</si>
  <si>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</si>
  <si>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</si>
  <si>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</si>
  <si>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</si>
  <si>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</si>
  <si>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</si>
  <si>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</si>
  <si>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</si>
  <si>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</si>
  <si>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</si>
  <si>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</si>
  <si>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</si>
  <si>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</si>
  <si>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</si>
  <si>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</si>
  <si>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</si>
  <si>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</si>
  <si>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</si>
  <si>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</si>
  <si>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</si>
  <si>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</si>
  <si>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</si>
  <si>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</si>
  <si>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</si>
  <si>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</si>
  <si>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</si>
  <si>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</si>
  <si>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</si>
  <si>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</si>
  <si>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</si>
  <si>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</si>
  <si>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</si>
  <si>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</si>
  <si>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</si>
  <si>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</si>
  <si>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</si>
  <si>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</si>
  <si>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</si>
  <si>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</si>
  <si>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</si>
  <si>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</si>
  <si>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</si>
  <si>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</si>
  <si>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</si>
  <si>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</si>
  <si>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</si>
  <si>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</si>
  <si>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</si>
  <si>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</si>
  <si>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</si>
  <si>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</si>
  <si>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</si>
  <si>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</si>
  <si>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</si>
  <si>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</si>
  <si>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</si>
  <si>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</si>
  <si>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</si>
  <si>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</si>
  <si>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</si>
  <si>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</si>
  <si>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</si>
  <si>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</si>
  <si>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</si>
  <si>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</si>
  <si>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</si>
  <si>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</si>
  <si>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</si>
  <si>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</si>
  <si>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</si>
  <si>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</si>
  <si>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</si>
  <si>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</si>
  <si>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</si>
  <si>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</si>
  <si>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</si>
  <si>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</si>
  <si>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</si>
  <si>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</si>
  <si>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</si>
  <si>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</si>
  <si>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</si>
  <si>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</si>
  <si>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</si>
  <si>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</si>
  <si>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</si>
  <si>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</si>
  <si>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</si>
  <si>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</si>
  <si>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</si>
  <si>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</si>
  <si>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</si>
  <si>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</si>
  <si>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</si>
  <si>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</si>
  <si>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</si>
  <si>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</si>
  <si>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</si>
  <si>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</si>
  <si>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</si>
  <si>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</si>
  <si>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</si>
  <si>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</si>
  <si>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</si>
  <si>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</si>
  <si>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</si>
  <si>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</si>
  <si>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</si>
  <si>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</si>
  <si>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</si>
  <si>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</si>
  <si>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</si>
  <si>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</si>
  <si>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</si>
  <si>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</si>
  <si>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</si>
  <si>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</si>
  <si>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</si>
  <si>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</si>
  <si>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</si>
  <si>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</si>
  <si>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</si>
  <si>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</si>
  <si>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</si>
  <si>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</si>
  <si>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</si>
  <si>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</si>
  <si>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</si>
  <si>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</si>
  <si>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</si>
  <si>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</si>
  <si>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</si>
  <si>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</si>
  <si>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</si>
  <si>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</si>
  <si>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</si>
  <si>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</si>
  <si>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</si>
  <si>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</si>
  <si>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</si>
  <si>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</si>
  <si>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</si>
  <si>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</si>
  <si>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</si>
  <si>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</si>
  <si>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</si>
  <si>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</si>
  <si>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</si>
  <si>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</si>
  <si>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</si>
  <si>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</si>
  <si>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</si>
  <si>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</si>
  <si>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</si>
  <si>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</si>
  <si>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</si>
  <si>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</si>
  <si>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</si>
  <si>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</si>
  <si>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</si>
  <si>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</si>
  <si>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</si>
  <si>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</si>
  <si>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</si>
  <si>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</si>
  <si>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</si>
  <si>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</si>
  <si>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</si>
  <si>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</si>
  <si>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</si>
  <si>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</si>
  <si>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</si>
  <si>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</si>
  <si>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</si>
  <si>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</si>
  <si>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</si>
  <si>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</si>
  <si>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</si>
  <si>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</si>
  <si>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</si>
  <si>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</si>
  <si>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</si>
  <si>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</si>
  <si>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</si>
  <si>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</si>
  <si>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</si>
  <si>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</si>
  <si>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</si>
  <si>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</si>
  <si>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</si>
  <si>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</si>
  <si>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</si>
  <si>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</si>
  <si>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</si>
  <si>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</si>
  <si>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</si>
  <si>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</si>
  <si>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</si>
  <si>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</si>
  <si>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</si>
  <si>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</si>
  <si>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</si>
  <si>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</si>
  <si>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</si>
  <si>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</si>
  <si>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</si>
  <si>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</si>
  <si>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</si>
  <si>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</si>
  <si>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</si>
  <si>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</si>
  <si>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</si>
  <si>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</si>
  <si>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</si>
  <si>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</si>
  <si>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</si>
  <si>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</si>
  <si>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</si>
  <si>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</si>
  <si>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</si>
  <si>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</si>
  <si>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</si>
  <si>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</si>
  <si>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</si>
  <si>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</si>
  <si>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</si>
  <si>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</si>
  <si>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</si>
  <si>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</si>
  <si>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</si>
  <si>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</si>
  <si>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</si>
  <si>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</si>
  <si>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</si>
  <si>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</si>
  <si>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</si>
  <si>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</si>
  <si>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</si>
  <si>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</si>
  <si>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</si>
  <si>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</si>
  <si>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</si>
  <si>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</si>
  <si>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</si>
  <si>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</si>
  <si>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</si>
  <si>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</si>
  <si>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</si>
  <si>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</si>
  <si>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</si>
  <si>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</si>
  <si>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</si>
  <si>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</si>
  <si>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</si>
  <si>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</si>
  <si>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</si>
  <si>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</si>
  <si>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</si>
  <si>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</si>
  <si>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</si>
  <si>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</si>
  <si>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</si>
  <si>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</si>
  <si>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</si>
  <si>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</si>
  <si>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</si>
  <si>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</si>
  <si>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</si>
  <si>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</si>
  <si>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</si>
  <si>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</si>
  <si>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</si>
  <si>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</si>
  <si>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</si>
  <si>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</si>
  <si>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</si>
  <si>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</si>
  <si>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</si>
  <si>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</si>
  <si>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</si>
  <si>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</si>
  <si>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</si>
  <si>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</si>
  <si>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</si>
  <si>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</si>
  <si>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</si>
  <si>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</si>
  <si>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</si>
  <si>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</si>
  <si>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</si>
  <si>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</si>
  <si>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</si>
  <si>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</si>
  <si>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</si>
  <si>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</si>
  <si>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</si>
  <si>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</si>
  <si>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</si>
  <si>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</si>
  <si>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</si>
  <si>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</si>
  <si>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</si>
  <si>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</si>
  <si>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</si>
  <si>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</si>
  <si>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</si>
  <si>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</si>
  <si>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</si>
  <si>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</si>
  <si>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</si>
  <si>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</si>
  <si>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</si>
  <si>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</si>
  <si>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</si>
  <si>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</si>
  <si>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</si>
  <si>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</si>
  <si>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</si>
  <si>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</si>
  <si>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</si>
  <si>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</si>
  <si>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</si>
  <si>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</si>
  <si>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</si>
  <si>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</si>
  <si>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</si>
  <si>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</si>
  <si>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</si>
  <si>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</si>
  <si>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</si>
  <si>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</si>
  <si>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</si>
  <si>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</si>
  <si>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</si>
  <si>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</si>
  <si>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</si>
  <si>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</si>
  <si>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</si>
  <si>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</si>
  <si>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</si>
  <si>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</si>
  <si>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</si>
  <si>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</si>
  <si>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</si>
  <si>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</si>
  <si>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</si>
  <si>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</si>
  <si>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</si>
  <si>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</si>
  <si>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</si>
  <si>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</si>
  <si>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</si>
  <si>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</si>
  <si>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</si>
  <si>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</si>
  <si>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</si>
  <si>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</si>
  <si>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</si>
  <si>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</si>
  <si>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</si>
  <si>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</si>
  <si>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</si>
  <si>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</si>
  <si>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</si>
  <si>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</si>
  <si>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</si>
  <si>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</si>
  <si>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</si>
  <si>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</si>
  <si>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</si>
  <si>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</si>
  <si>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</si>
  <si>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</si>
  <si>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</si>
  <si>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</si>
  <si>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</si>
  <si>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</si>
  <si>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</si>
  <si>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</si>
  <si>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</si>
  <si>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</si>
  <si>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</si>
  <si>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</si>
  <si>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</si>
  <si>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</si>
  <si>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</si>
  <si>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</si>
  <si>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</si>
  <si>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</si>
  <si>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</si>
  <si>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</si>
  <si>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</si>
  <si>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</si>
  <si>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</si>
  <si>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</si>
  <si>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</si>
  <si>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</si>
  <si>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</si>
  <si>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</si>
  <si>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</si>
  <si>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</si>
  <si>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</si>
  <si>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</si>
  <si>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</si>
  <si>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</si>
  <si>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</si>
  <si>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</si>
  <si>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</si>
  <si>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</si>
  <si>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</si>
  <si>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</si>
  <si>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</si>
  <si>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</si>
  <si>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</si>
  <si>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</si>
  <si>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</si>
  <si>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</si>
  <si>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</si>
  <si>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</si>
  <si>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</si>
  <si>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</si>
  <si>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</si>
  <si>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</si>
  <si>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</si>
  <si>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</si>
  <si>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</si>
  <si>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</si>
  <si>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</si>
  <si>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</si>
  <si>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</si>
  <si>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</si>
  <si>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</si>
  <si>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</si>
  <si>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</si>
  <si>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</si>
  <si>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</si>
  <si>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</si>
  <si>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</si>
  <si>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</si>
  <si>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</si>
  <si>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</si>
  <si>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</si>
  <si>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</si>
  <si>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</si>
  <si>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</si>
  <si>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</si>
  <si>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</si>
  <si>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</si>
  <si>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</si>
  <si>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</si>
  <si>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</si>
  <si>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</si>
  <si>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</si>
  <si>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</si>
  <si>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</si>
  <si>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</si>
  <si>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</si>
  <si>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</si>
  <si>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</si>
  <si>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</si>
  <si>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</si>
  <si>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</si>
  <si>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</si>
  <si>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</si>
  <si>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</si>
  <si>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</si>
  <si>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</si>
  <si>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</si>
  <si>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</si>
  <si>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</si>
  <si>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</si>
  <si>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</si>
  <si>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</si>
  <si>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</si>
  <si>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</si>
  <si>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</si>
  <si>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</si>
  <si>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</si>
  <si>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</si>
  <si>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</si>
  <si>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</si>
  <si>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</si>
  <si>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</si>
  <si>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</si>
  <si>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</si>
  <si>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</si>
  <si>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</si>
  <si>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</si>
  <si>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</si>
  <si>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</si>
  <si>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</si>
  <si>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</si>
  <si>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</si>
  <si>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</si>
  <si>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</si>
  <si>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</si>
  <si>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</si>
  <si>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</si>
  <si>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</si>
  <si>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</si>
  <si>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</si>
  <si>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</si>
  <si>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</si>
  <si>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</si>
  <si>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</si>
  <si>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</si>
  <si>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</si>
  <si>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</si>
  <si>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</si>
  <si>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</si>
  <si>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</si>
  <si>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</si>
  <si>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</si>
  <si>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</si>
  <si>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</si>
  <si>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</si>
  <si>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</si>
  <si>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</si>
  <si>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</si>
  <si>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</si>
  <si>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</si>
  <si>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</si>
  <si>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</si>
  <si>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</si>
  <si>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</si>
  <si>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</si>
  <si>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</si>
  <si>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</si>
  <si>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</si>
  <si>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</si>
  <si>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</si>
  <si>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</si>
  <si>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</si>
  <si>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</si>
  <si>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</si>
  <si>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</si>
  <si>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</si>
  <si>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</si>
  <si>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</si>
  <si>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</si>
  <si>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</si>
  <si>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</si>
  <si>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</si>
  <si>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</si>
  <si>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</si>
  <si>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</si>
  <si>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</si>
  <si>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</si>
  <si>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</si>
  <si>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</si>
  <si>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</si>
  <si>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</si>
  <si>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</si>
  <si>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</si>
  <si>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</si>
  <si>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</si>
  <si>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</si>
  <si>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</si>
  <si>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</si>
  <si>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</si>
  <si>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</si>
  <si>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</si>
  <si>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</si>
  <si>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</si>
  <si>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</si>
  <si>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</si>
  <si>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</si>
  <si>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</si>
  <si>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</si>
  <si>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</si>
  <si>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</si>
  <si>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</si>
  <si>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</si>
  <si>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</si>
  <si>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</si>
  <si>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</si>
  <si>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</si>
  <si>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</si>
  <si>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</si>
  <si>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</si>
  <si>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</si>
  <si>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</si>
  <si>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</si>
  <si>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</si>
  <si>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</si>
  <si>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</si>
  <si>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</si>
  <si>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</si>
  <si>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</si>
  <si>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</si>
  <si>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</si>
  <si>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</si>
  <si>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</si>
  <si>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</si>
  <si>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</si>
  <si>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</si>
  <si>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</si>
  <si>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</si>
  <si>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</si>
  <si>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</si>
  <si>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</si>
  <si>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</si>
  <si>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</si>
  <si>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</si>
  <si>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</si>
  <si>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</si>
  <si>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</si>
  <si>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</si>
  <si>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</si>
  <si>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</si>
  <si>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</si>
  <si>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</si>
  <si>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</si>
  <si>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</si>
  <si>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</si>
  <si>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</si>
  <si>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</si>
  <si>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</si>
  <si>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</si>
  <si>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</si>
  <si>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</si>
  <si>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</si>
  <si>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</si>
  <si>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</si>
  <si>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</si>
  <si>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</si>
  <si>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</si>
  <si>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</si>
  <si>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</si>
  <si>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</si>
  <si>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</si>
  <si>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</si>
  <si>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</si>
  <si>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</si>
  <si>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</si>
  <si>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</si>
  <si>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</si>
  <si>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</si>
  <si>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</si>
  <si>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</si>
  <si>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</si>
  <si>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</si>
  <si>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</si>
  <si>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</si>
  <si>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</si>
  <si>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</si>
  <si>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</si>
  <si>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</si>
  <si>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</si>
  <si>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</si>
  <si>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</si>
  <si>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</si>
  <si>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</si>
  <si>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</si>
  <si>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</si>
  <si>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</si>
  <si>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</si>
  <si>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</si>
  <si>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</si>
  <si>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</si>
  <si>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</si>
  <si>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</si>
  <si>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</si>
  <si>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</si>
  <si>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</si>
  <si>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</si>
  <si>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</si>
  <si>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</si>
  <si>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</si>
  <si>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</si>
  <si>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</si>
  <si>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</si>
  <si>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</si>
  <si>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</si>
  <si>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</si>
  <si>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</si>
  <si>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</si>
  <si>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</si>
  <si>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</si>
  <si>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</si>
  <si>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</si>
  <si>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</si>
  <si>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</si>
  <si>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</si>
  <si>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</si>
  <si>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</si>
  <si>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</si>
  <si>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</si>
  <si>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</si>
  <si>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</si>
  <si>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</si>
  <si>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</si>
  <si>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</si>
  <si>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</si>
  <si>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</si>
  <si>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</si>
  <si>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</si>
  <si>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</si>
  <si>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</si>
  <si>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</si>
  <si>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</si>
  <si>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</si>
  <si>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</si>
  <si>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</si>
  <si>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</si>
  <si>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</si>
  <si>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</si>
  <si>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</si>
  <si>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</si>
  <si>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</si>
  <si>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</si>
  <si>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</si>
  <si>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</si>
  <si>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</si>
  <si>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</si>
  <si>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</si>
  <si>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</si>
  <si>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</si>
  <si>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</si>
  <si>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</si>
  <si>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</si>
  <si>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</si>
  <si>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</si>
  <si>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</si>
  <si>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</si>
  <si>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</si>
  <si>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</si>
  <si>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</si>
  <si>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</si>
  <si>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</si>
  <si>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</si>
  <si>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</si>
  <si>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</si>
  <si>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</si>
  <si>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</si>
  <si>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</si>
  <si>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</si>
  <si>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</si>
  <si>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</si>
  <si>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</si>
  <si>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</si>
  <si>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</si>
  <si>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</si>
  <si>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</si>
  <si>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</si>
  <si>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</si>
  <si>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</si>
  <si>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</si>
  <si>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</si>
  <si>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</si>
  <si>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</si>
  <si>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</si>
  <si>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</si>
  <si>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</si>
  <si>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</si>
  <si>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</si>
  <si>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</si>
  <si>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</si>
  <si>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</si>
  <si>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</si>
  <si>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</si>
  <si>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</si>
  <si>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</si>
  <si>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</si>
  <si>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</si>
  <si>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</si>
  <si>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</si>
  <si>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</si>
  <si>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</si>
  <si>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</si>
  <si>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</si>
  <si>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</si>
  <si>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</si>
  <si>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</si>
  <si>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</si>
  <si>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</si>
  <si>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</si>
  <si>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</si>
  <si>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</si>
  <si>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</si>
  <si>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</si>
  <si>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</si>
  <si>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</si>
  <si>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</si>
  <si>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</si>
  <si>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</si>
  <si>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</si>
  <si>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</si>
  <si>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</si>
  <si>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</si>
  <si>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</si>
  <si>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</si>
  <si>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</si>
  <si>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</si>
  <si>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</si>
  <si>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</si>
  <si>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</si>
  <si>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</si>
  <si>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</si>
  <si>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</si>
  <si>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</si>
  <si>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</si>
  <si>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</si>
  <si>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</si>
  <si>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</si>
  <si>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</si>
  <si>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</si>
  <si>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</si>
  <si>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</si>
  <si>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</si>
  <si>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</si>
  <si>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</si>
  <si>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</si>
  <si>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</si>
  <si>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</si>
  <si>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</si>
  <si>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</si>
  <si>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</si>
  <si>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</si>
  <si>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</si>
  <si>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</si>
  <si>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</si>
  <si>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</si>
  <si>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</si>
  <si>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</si>
  <si>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</si>
  <si>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</si>
  <si>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</si>
  <si>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</si>
  <si>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</si>
  <si>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</si>
  <si>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</si>
  <si>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</si>
  <si>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</si>
  <si>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</si>
  <si>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</si>
  <si>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</si>
  <si>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</si>
  <si>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</si>
  <si>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</si>
  <si>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</si>
  <si>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</si>
  <si>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</si>
  <si>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</si>
  <si>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</si>
  <si>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</si>
  <si>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</si>
  <si>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</si>
  <si>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</si>
  <si>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</si>
  <si>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</si>
  <si>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</si>
  <si>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</si>
  <si>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</si>
  <si>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</si>
  <si>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</si>
  <si>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</si>
  <si>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</si>
  <si>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</si>
  <si>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</si>
  <si>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</si>
  <si>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</si>
  <si>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</si>
  <si>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</si>
  <si>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</si>
  <si>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</si>
  <si>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</si>
  <si>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</si>
  <si>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</si>
  <si>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</si>
  <si>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</si>
  <si>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</si>
  <si>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</si>
  <si>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</si>
  <si>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</si>
  <si>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</si>
  <si>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</si>
  <si>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</si>
  <si>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</si>
  <si>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</si>
  <si>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</si>
  <si>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</si>
  <si>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</si>
  <si>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</si>
  <si>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</si>
  <si>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</si>
  <si>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</si>
  <si>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</si>
  <si>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</si>
  <si>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</si>
  <si>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</si>
  <si>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</si>
  <si>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</si>
  <si>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</si>
  <si>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</si>
  <si>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</si>
  <si>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</si>
  <si>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</si>
  <si>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</si>
  <si>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</si>
  <si>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</si>
  <si>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</si>
  <si>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</si>
  <si>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</si>
  <si>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</si>
  <si>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</si>
  <si>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</si>
  <si>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</si>
  <si>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</si>
  <si>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</si>
  <si>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</si>
  <si>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</si>
  <si>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</si>
  <si>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</si>
  <si>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</si>
  <si>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</si>
  <si>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</si>
  <si>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</si>
  <si>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</si>
  <si>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</si>
  <si>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</si>
  <si>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</si>
  <si>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</si>
  <si>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</si>
  <si>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</si>
  <si>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</si>
  <si>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</si>
  <si>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</si>
  <si>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</si>
  <si>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</si>
  <si>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</si>
  <si>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</si>
  <si>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</si>
  <si>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</si>
  <si>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</si>
  <si>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</si>
  <si>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</si>
  <si>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</si>
  <si>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</si>
  <si>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</si>
  <si>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</si>
  <si>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</si>
  <si>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</si>
  <si>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</si>
  <si>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</si>
  <si>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</si>
  <si>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</si>
  <si>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</si>
  <si>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</si>
  <si>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</si>
  <si>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</si>
  <si>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</si>
  <si>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</si>
  <si>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</si>
  <si>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</si>
  <si>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</si>
  <si>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</si>
  <si>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</si>
  <si>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</si>
  <si>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</si>
  <si>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</si>
  <si>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</si>
  <si>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</si>
  <si>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</si>
  <si>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</si>
  <si>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</si>
  <si>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</si>
  <si>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</si>
  <si>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</si>
  <si>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</si>
  <si>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</si>
  <si>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</si>
  <si>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</si>
  <si>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</si>
  <si>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</si>
  <si>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</si>
  <si>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</si>
  <si>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</si>
  <si>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</si>
  <si>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</si>
  <si>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</si>
  <si>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</si>
  <si>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</si>
  <si>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</si>
  <si>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</si>
  <si>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</si>
  <si>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</si>
  <si>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</si>
  <si>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</si>
  <si>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</si>
  <si>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</si>
  <si>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</si>
  <si>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</si>
  <si>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</si>
  <si>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</si>
  <si>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</si>
  <si>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</si>
  <si>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</si>
  <si>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</si>
  <si>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</si>
  <si>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</si>
  <si>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</si>
  <si>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</si>
  <si>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</si>
  <si>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</si>
  <si>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</si>
  <si>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</si>
  <si>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</si>
  <si>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</si>
  <si>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</si>
  <si>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</si>
  <si>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</si>
  <si>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</si>
  <si>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</si>
  <si>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</si>
  <si>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</si>
  <si>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</si>
  <si>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</si>
  <si>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</si>
  <si>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</si>
  <si>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</si>
  <si>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</si>
  <si>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</si>
  <si>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</si>
  <si>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</si>
  <si>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</si>
  <si>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</si>
  <si>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</si>
  <si>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</si>
  <si>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</si>
  <si>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</si>
  <si>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</si>
  <si>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</si>
  <si>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</si>
  <si>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</si>
  <si>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</si>
  <si>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</si>
  <si>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</si>
  <si>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</si>
  <si>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</si>
  <si>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</si>
  <si>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</si>
  <si>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</si>
  <si>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</si>
  <si>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</si>
  <si>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</si>
  <si>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</si>
  <si>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</si>
  <si>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</si>
  <si>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</si>
  <si>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</si>
  <si>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</si>
  <si>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</si>
  <si>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</si>
  <si>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</si>
  <si>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</si>
  <si>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</si>
  <si>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</si>
  <si>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</si>
  <si>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</si>
  <si>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</si>
  <si>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</si>
  <si>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</si>
  <si>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</si>
  <si>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</si>
  <si>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</si>
  <si>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</si>
  <si>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</si>
  <si>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</si>
  <si>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</si>
  <si>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</si>
  <si>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</si>
  <si>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</si>
  <si>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</si>
  <si>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</si>
  <si>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</si>
  <si>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</si>
  <si>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</si>
  <si>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</si>
  <si>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</si>
  <si>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</si>
  <si>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</si>
  <si>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</si>
  <si>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</si>
  <si>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</si>
  <si>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</si>
  <si>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</si>
  <si>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</si>
  <si>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</si>
  <si>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</si>
  <si>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</si>
  <si>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</si>
  <si>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</si>
  <si>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</si>
  <si>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</si>
  <si>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</si>
  <si>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</si>
  <si>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</si>
  <si>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</si>
  <si>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</si>
  <si>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</si>
  <si>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</si>
  <si>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</si>
  <si>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</si>
  <si>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</si>
  <si>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</si>
  <si>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</si>
  <si>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</si>
  <si>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</si>
  <si>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</si>
  <si>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</si>
  <si>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</si>
  <si>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</si>
  <si>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</si>
  <si>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</si>
  <si>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</si>
  <si>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</si>
  <si>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</si>
  <si>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</si>
  <si>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</si>
  <si>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</si>
  <si>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</si>
  <si>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</si>
  <si>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</si>
  <si>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</si>
  <si>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</si>
  <si>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</si>
  <si>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</si>
  <si>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</si>
  <si>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</si>
  <si>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</si>
  <si>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</si>
  <si>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</si>
  <si>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</si>
  <si>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</si>
  <si>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</si>
  <si>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</si>
  <si>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</si>
  <si>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</si>
  <si>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</si>
  <si>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</si>
  <si>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</si>
  <si>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</si>
  <si>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</si>
  <si>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</si>
  <si>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</si>
  <si>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</si>
  <si>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</si>
  <si>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</si>
  <si>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</si>
  <si>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</si>
  <si>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</si>
  <si>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</si>
  <si>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</si>
  <si>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</si>
  <si>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</si>
  <si>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</si>
  <si>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</si>
  <si>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</si>
  <si>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</si>
  <si>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</si>
  <si>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</si>
  <si>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</si>
  <si>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</si>
  <si>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</si>
  <si>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</si>
  <si>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</si>
  <si>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</si>
  <si>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</si>
  <si>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</si>
  <si>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</si>
  <si>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</si>
  <si>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</si>
  <si>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</si>
  <si>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</si>
  <si>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</si>
  <si>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</si>
  <si>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</si>
  <si>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</si>
  <si>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</si>
  <si>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</si>
  <si>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</si>
  <si>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</si>
  <si>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</si>
  <si>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</si>
  <si>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</si>
  <si>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</si>
  <si>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</si>
  <si>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</si>
  <si>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</si>
  <si>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</si>
  <si>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</si>
  <si>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</si>
  <si>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</si>
  <si>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</si>
  <si>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</si>
  <si>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</si>
  <si>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</si>
  <si>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</si>
  <si>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</si>
  <si>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</si>
  <si>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</si>
  <si>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</si>
  <si>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</si>
  <si>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</si>
  <si>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</si>
  <si>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</si>
  <si>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</si>
  <si>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</si>
  <si>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</si>
  <si>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</si>
  <si>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</si>
  <si>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</si>
  <si>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</si>
  <si>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</si>
  <si>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</si>
  <si>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</si>
  <si>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</si>
  <si>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</si>
  <si>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</si>
  <si>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</si>
  <si>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</si>
  <si>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</si>
  <si>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</si>
  <si>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</si>
  <si>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</si>
  <si>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</si>
  <si>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</si>
  <si>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</si>
  <si>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</si>
  <si>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</si>
  <si>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</si>
  <si>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</si>
  <si>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</si>
  <si>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</si>
  <si>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</si>
  <si>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</si>
  <si>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</si>
  <si>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</si>
  <si>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</si>
  <si>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</si>
  <si>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</si>
  <si>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</si>
  <si>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</si>
  <si>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</si>
  <si>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</si>
  <si>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</si>
  <si>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</si>
  <si>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</si>
  <si>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</si>
  <si>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</si>
  <si>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</si>
  <si>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</si>
  <si>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</si>
  <si>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</si>
  <si>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</si>
  <si>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</si>
  <si>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</si>
  <si>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</si>
  <si>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</si>
  <si>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</si>
  <si>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</si>
  <si>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</si>
  <si>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</si>
  <si>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</si>
  <si>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</si>
  <si>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</si>
  <si>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</si>
  <si>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</si>
  <si>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</si>
  <si>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</si>
  <si>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</si>
  <si>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</si>
  <si>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</si>
  <si>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</si>
  <si>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</si>
  <si>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</si>
  <si>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</si>
  <si>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</si>
  <si>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</si>
  <si>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</si>
  <si>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</si>
  <si>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</si>
  <si>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</si>
  <si>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</si>
  <si>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</si>
  <si>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</si>
  <si>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</si>
  <si>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</si>
  <si>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</si>
  <si>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</si>
  <si>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</si>
  <si>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</si>
  <si>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</si>
  <si>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</si>
  <si>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</si>
  <si>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</si>
  <si>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</si>
  <si>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</si>
  <si>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</si>
  <si>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</si>
  <si>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</si>
  <si>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</si>
  <si>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</si>
  <si>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</si>
  <si>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</si>
  <si>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</si>
  <si>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</si>
  <si>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</si>
  <si>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</si>
  <si>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</si>
  <si>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</si>
  <si>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</si>
  <si>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</si>
  <si>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</si>
  <si>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</si>
  <si>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</si>
  <si>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</si>
  <si>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</si>
  <si>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</si>
  <si>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</si>
  <si>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</si>
  <si>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</si>
  <si>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</si>
  <si>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</si>
  <si>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</si>
  <si>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</si>
  <si>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</si>
  <si>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</si>
  <si>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</si>
  <si>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</si>
  <si>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</si>
  <si>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</si>
  <si>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</si>
  <si>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</si>
  <si>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</si>
  <si>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</si>
  <si>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</si>
  <si>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</si>
  <si>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</si>
  <si>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</si>
  <si>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</si>
  <si>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</si>
  <si>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</si>
  <si>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</si>
  <si>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</si>
  <si>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</si>
  <si>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</si>
  <si>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</si>
  <si>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</si>
  <si>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</si>
  <si>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</si>
  <si>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</si>
  <si>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</si>
  <si>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</si>
  <si>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</si>
  <si>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</si>
  <si>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</si>
  <si>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</si>
  <si>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</si>
  <si>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</si>
  <si>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</si>
  <si>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</si>
  <si>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</si>
  <si>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</si>
  <si>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</si>
  <si>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</si>
  <si>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</si>
  <si>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</si>
  <si>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</si>
  <si>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</si>
  <si>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</si>
  <si>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</si>
  <si>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</si>
  <si>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</si>
  <si>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</si>
  <si>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</si>
  <si>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</si>
  <si>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</si>
  <si>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</si>
  <si>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</si>
  <si>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</si>
  <si>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</si>
  <si>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</si>
  <si>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</si>
  <si>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</si>
  <si>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</si>
  <si>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</si>
  <si>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</si>
  <si>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</si>
  <si>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</si>
  <si>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</si>
  <si>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</si>
  <si>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</si>
  <si>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</si>
  <si>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</si>
  <si>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</si>
  <si>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</si>
  <si>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</si>
  <si>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</si>
  <si>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</si>
  <si>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</si>
  <si>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</si>
  <si>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</si>
  <si>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</si>
  <si>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</si>
  <si>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</si>
  <si>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</si>
  <si>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</si>
  <si>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</si>
  <si>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</si>
  <si>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</si>
  <si>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</si>
  <si>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</si>
  <si>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</si>
  <si>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</si>
  <si>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</si>
  <si>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</si>
  <si>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</si>
  <si>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</si>
  <si>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</si>
  <si>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</si>
  <si>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</si>
  <si>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</si>
  <si>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</si>
  <si>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</si>
  <si>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</si>
  <si>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</si>
  <si>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</si>
  <si>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</si>
  <si>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</si>
  <si>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</si>
  <si>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</si>
  <si>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</si>
  <si>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</si>
  <si>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</si>
  <si>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</si>
  <si>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</si>
  <si>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</si>
  <si>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</si>
  <si>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</si>
  <si>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</si>
  <si>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</si>
  <si>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</si>
  <si>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</si>
  <si>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</si>
  <si>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</si>
  <si>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</si>
  <si>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</si>
  <si>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</si>
  <si>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</si>
  <si>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</si>
  <si>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</si>
  <si>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</si>
  <si>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</si>
  <si>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</si>
  <si>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</si>
  <si>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</si>
  <si>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</si>
  <si>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</si>
  <si>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</si>
  <si>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</si>
  <si>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</si>
  <si>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</si>
  <si>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</si>
  <si>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</si>
  <si>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</si>
  <si>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</si>
  <si>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</si>
  <si>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</si>
  <si>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</si>
  <si>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</si>
  <si>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</si>
  <si>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</si>
  <si>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</si>
  <si>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</si>
  <si>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</si>
  <si>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</si>
  <si>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</si>
  <si>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</si>
  <si>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</si>
  <si>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</si>
  <si>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</si>
  <si>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</si>
  <si>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</si>
  <si>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</si>
  <si>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</si>
  <si>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</si>
  <si>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</si>
  <si>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</si>
  <si>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</si>
  <si>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</si>
  <si>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</si>
  <si>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</si>
  <si>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</si>
  <si>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</si>
  <si>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</si>
  <si>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</si>
  <si>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</si>
  <si>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</si>
  <si>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</si>
  <si>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</si>
  <si>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</si>
  <si>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</si>
  <si>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</si>
  <si>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</si>
  <si>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</si>
  <si>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</si>
  <si>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</si>
  <si>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</si>
  <si>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</si>
  <si>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</si>
  <si>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</si>
  <si>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</si>
  <si>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</si>
  <si>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</si>
  <si>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</si>
  <si>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</si>
  <si>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</si>
  <si>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</si>
  <si>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</si>
  <si>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</si>
  <si>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</si>
  <si>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</si>
  <si>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</si>
  <si>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</si>
  <si>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</si>
  <si>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</si>
  <si>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</si>
  <si>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</si>
  <si>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</si>
  <si>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</si>
  <si>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</si>
  <si>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</si>
  <si>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</si>
  <si>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</si>
  <si>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</si>
  <si>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</si>
  <si>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</si>
  <si>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</si>
  <si>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</si>
  <si>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</si>
  <si>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</si>
  <si>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</si>
  <si>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</si>
  <si>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</si>
  <si>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</si>
  <si>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</si>
  <si>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</si>
  <si>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</si>
  <si>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</si>
  <si>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</si>
  <si>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</si>
  <si>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</si>
  <si>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</si>
  <si>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</si>
  <si>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</si>
  <si>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</si>
  <si>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</si>
  <si>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</si>
  <si>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</si>
  <si>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</si>
  <si>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</si>
  <si>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</si>
  <si>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</si>
  <si>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</si>
  <si>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</si>
  <si>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</si>
  <si>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</si>
  <si>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</si>
  <si>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</si>
  <si>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</si>
  <si>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</si>
  <si>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</si>
  <si>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</si>
  <si>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</si>
  <si>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</si>
  <si>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</si>
  <si>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</si>
  <si>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</si>
  <si>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</si>
  <si>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</si>
  <si>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</si>
  <si>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</si>
  <si>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</si>
  <si>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</si>
  <si>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</si>
  <si>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</si>
  <si>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</si>
  <si>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</si>
  <si>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</si>
  <si>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</si>
  <si>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</si>
  <si>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</si>
  <si>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</si>
  <si>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</si>
  <si>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</si>
  <si>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</si>
  <si>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</si>
  <si>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</si>
  <si>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</si>
  <si>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</si>
  <si>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</si>
  <si>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</si>
  <si>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</si>
  <si>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</si>
  <si>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</si>
  <si>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</si>
  <si>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</si>
  <si>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</si>
  <si>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</si>
  <si>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</si>
  <si>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</si>
  <si>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</si>
  <si>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</si>
  <si>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</si>
  <si>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</si>
  <si>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</si>
  <si>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</si>
  <si>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</si>
  <si>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</si>
  <si>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</si>
  <si>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</si>
  <si>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</si>
  <si>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</si>
  <si>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</si>
  <si>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</si>
  <si>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</si>
  <si>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</si>
  <si>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</si>
  <si>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</si>
  <si>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</si>
  <si>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</si>
  <si>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</si>
  <si>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</si>
  <si>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</si>
  <si>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</si>
  <si>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</si>
  <si>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</si>
  <si>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</si>
  <si>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</si>
  <si>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</si>
  <si>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</si>
  <si>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</si>
  <si>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</si>
  <si>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</si>
  <si>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</si>
  <si>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</si>
  <si>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</si>
  <si>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</si>
  <si>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</si>
  <si>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</si>
  <si>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</si>
  <si>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</si>
  <si>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</si>
  <si>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</si>
  <si>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</si>
  <si>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</si>
  <si>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</si>
  <si>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</si>
  <si>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</si>
  <si>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</si>
  <si>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</si>
  <si>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</si>
  <si>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</si>
  <si>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</si>
  <si>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</si>
  <si>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</si>
  <si>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</si>
  <si>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</si>
  <si>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</si>
  <si>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</si>
  <si>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</si>
  <si>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</si>
  <si>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</si>
  <si>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</si>
  <si>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</si>
  <si>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</si>
  <si>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</si>
  <si>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</si>
  <si>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</si>
  <si>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</si>
  <si>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</si>
  <si>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</si>
  <si>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</si>
  <si>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</si>
  <si>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</si>
  <si>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</si>
  <si>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</si>
  <si>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</si>
  <si>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</si>
  <si>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</si>
  <si>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</si>
  <si>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</si>
  <si>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</si>
  <si>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</si>
  <si>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</si>
  <si>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</si>
  <si>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</si>
  <si>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</si>
  <si>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</si>
  <si>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</si>
  <si>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</si>
  <si>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</si>
  <si>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</si>
  <si>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</si>
  <si>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</si>
  <si>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</si>
  <si>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</si>
  <si>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</si>
  <si>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</si>
  <si>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</si>
  <si>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</si>
  <si>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</si>
  <si>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</si>
  <si>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</si>
  <si>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</si>
  <si>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</si>
  <si>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</si>
  <si>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</si>
  <si>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</si>
  <si>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</si>
  <si>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</si>
  <si>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</si>
  <si>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</si>
  <si>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</si>
  <si>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</si>
  <si>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</si>
  <si>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</si>
  <si>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</si>
  <si>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</si>
  <si>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</si>
  <si>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</si>
  <si>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</si>
  <si>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</si>
  <si>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</si>
  <si>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</si>
  <si>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</si>
  <si>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</si>
  <si>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</si>
  <si>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</si>
  <si>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</si>
  <si>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</si>
  <si>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</si>
  <si>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</si>
  <si>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</si>
  <si>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</si>
  <si>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</si>
  <si>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</si>
  <si>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</si>
  <si>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</si>
  <si>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</si>
  <si>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</si>
  <si>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</si>
  <si>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</si>
  <si>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</si>
  <si>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</si>
  <si>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</si>
  <si>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</si>
  <si>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</si>
  <si>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</si>
  <si>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</si>
  <si>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</si>
  <si>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</si>
  <si>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</si>
  <si>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</si>
  <si>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</si>
  <si>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</si>
  <si>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</si>
  <si>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</si>
  <si>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</si>
  <si>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</si>
  <si>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</si>
  <si>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</si>
  <si>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</si>
  <si>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</si>
  <si>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</si>
  <si>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</si>
  <si>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</si>
  <si>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</si>
  <si>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</si>
  <si>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</si>
  <si>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</si>
  <si>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</si>
  <si>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</si>
  <si>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</si>
  <si>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</si>
  <si>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</si>
  <si>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</si>
  <si>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</si>
  <si>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</si>
  <si>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</si>
  <si>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</si>
  <si>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</si>
  <si>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</si>
  <si>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</si>
  <si>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</si>
  <si>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</si>
  <si>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</si>
  <si>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</si>
  <si>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</si>
  <si>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</si>
  <si>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</si>
  <si>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</si>
  <si>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</si>
  <si>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</si>
  <si>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</si>
  <si>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</si>
  <si>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</si>
  <si>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</si>
  <si>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</si>
  <si>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</si>
  <si>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</si>
  <si>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</si>
  <si>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</si>
  <si>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</si>
  <si>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</si>
  <si>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</si>
  <si>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</si>
  <si>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</si>
  <si>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</si>
  <si>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</si>
  <si>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</si>
  <si>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</si>
  <si>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</si>
  <si>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</si>
  <si>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</si>
  <si>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</si>
  <si>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</si>
  <si>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</si>
  <si>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</si>
  <si>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</si>
  <si>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</si>
  <si>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</si>
  <si>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</si>
  <si>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</si>
  <si>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</si>
  <si>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</si>
  <si>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</si>
  <si>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</si>
  <si>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</si>
  <si>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</si>
  <si>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</si>
  <si>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</si>
  <si>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</si>
  <si>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</si>
  <si>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</si>
  <si>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</si>
  <si>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</si>
  <si>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</si>
  <si>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</si>
  <si>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</si>
  <si>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</si>
  <si>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</si>
  <si>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</si>
  <si>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</si>
  <si>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</si>
  <si>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</si>
  <si>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</si>
  <si>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</si>
  <si>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</si>
  <si>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</si>
  <si>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</si>
  <si>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</si>
  <si>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</si>
  <si>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</si>
  <si>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</si>
  <si>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</si>
  <si>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</si>
  <si>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</si>
  <si>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</si>
  <si>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</si>
  <si>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</si>
  <si>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</si>
  <si>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</si>
  <si>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</si>
  <si>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</si>
  <si>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</si>
  <si>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</si>
  <si>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</si>
  <si>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</si>
  <si>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</si>
  <si>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</si>
  <si>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</si>
  <si>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</si>
  <si>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</si>
  <si>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</si>
  <si>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</si>
  <si>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</si>
  <si>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</si>
  <si>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</si>
  <si>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</si>
  <si>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</si>
  <si>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</si>
  <si>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</si>
  <si>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</si>
  <si>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</si>
  <si>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</si>
  <si>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</si>
  <si>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</si>
  <si>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</si>
  <si>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</si>
  <si>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</si>
  <si>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</si>
  <si>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</si>
  <si>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</si>
  <si>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</si>
  <si>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</si>
  <si>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</si>
  <si>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</si>
  <si>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</si>
  <si>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</si>
  <si>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</si>
  <si>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</si>
  <si>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</si>
  <si>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</si>
  <si>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</si>
  <si>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</si>
  <si>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</si>
  <si>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</si>
  <si>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</si>
  <si>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</si>
  <si>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</si>
  <si>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</si>
  <si>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</si>
  <si>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</si>
  <si>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</si>
  <si>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</si>
  <si>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</si>
  <si>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</si>
  <si>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</si>
  <si>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</si>
  <si>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</si>
  <si>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</si>
  <si>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</si>
  <si>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</si>
  <si>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</si>
  <si>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</si>
  <si>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</si>
  <si>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</si>
  <si>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</si>
  <si>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</si>
  <si>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</si>
  <si>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</si>
  <si>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</si>
  <si>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</si>
  <si>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</si>
  <si>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</si>
  <si>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</si>
  <si>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</si>
  <si>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</si>
  <si>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</si>
  <si>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</si>
  <si>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</si>
  <si>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</si>
  <si>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</si>
  <si>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</si>
  <si>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</si>
  <si>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</si>
  <si>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</si>
  <si>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</si>
  <si>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</si>
  <si>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</si>
  <si>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</si>
  <si>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</si>
  <si>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</si>
  <si>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</si>
  <si>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</si>
  <si>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</si>
  <si>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</si>
  <si>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</si>
  <si>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</si>
  <si>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</si>
  <si>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</si>
  <si>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</si>
  <si>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</si>
  <si>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</si>
  <si>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</si>
  <si>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</si>
  <si>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</si>
  <si>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</si>
  <si>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</si>
  <si>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</si>
  <si>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</si>
  <si>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</si>
  <si>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</si>
  <si>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</si>
  <si>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</si>
  <si>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</si>
  <si>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</si>
  <si>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</si>
  <si>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</si>
  <si>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</si>
  <si>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</si>
  <si>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</si>
  <si>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</si>
  <si>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</si>
  <si>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</si>
  <si>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</si>
  <si>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</si>
  <si>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</si>
  <si>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</si>
  <si>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</si>
  <si>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</si>
  <si>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</si>
  <si>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</si>
  <si>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</si>
  <si>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</si>
  <si>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</si>
  <si>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</si>
  <si>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</si>
  <si>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</si>
  <si>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</si>
  <si>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</si>
  <si>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</si>
  <si>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</si>
  <si>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</si>
  <si>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</si>
  <si>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</si>
  <si>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</si>
  <si>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</si>
  <si>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</si>
  <si>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</si>
  <si>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</si>
  <si>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</si>
  <si>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</si>
  <si>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</si>
  <si>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</si>
  <si>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</si>
  <si>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</si>
  <si>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</si>
  <si>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</si>
  <si>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</si>
  <si>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</si>
  <si>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</si>
  <si>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</si>
  <si>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</si>
  <si>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</si>
  <si>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</si>
  <si>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</si>
  <si>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</si>
  <si>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</si>
  <si>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</si>
  <si>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</si>
  <si>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</si>
  <si>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</si>
  <si>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</si>
  <si>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</si>
  <si>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</si>
  <si>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</si>
  <si>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</si>
  <si>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</si>
  <si>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</si>
  <si>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</si>
  <si>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</si>
  <si>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</si>
  <si>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</si>
  <si>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</si>
  <si>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</si>
  <si>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</si>
  <si>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</si>
  <si>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</si>
  <si>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</si>
  <si>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</si>
  <si>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</si>
  <si>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</si>
  <si>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</si>
  <si>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</si>
  <si>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</si>
  <si>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</si>
  <si>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</si>
  <si>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</si>
  <si>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</si>
  <si>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</si>
  <si>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</si>
  <si>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</si>
  <si>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</si>
  <si>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</si>
  <si>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</si>
  <si>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</si>
  <si>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</si>
  <si>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</si>
  <si>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</si>
  <si>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</si>
  <si>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</si>
  <si>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</si>
  <si>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</si>
  <si>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</si>
  <si>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</si>
  <si>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</si>
  <si>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</si>
  <si>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</si>
  <si>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</si>
  <si>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</si>
  <si>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</si>
  <si>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</si>
  <si>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</si>
  <si>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</si>
  <si>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</si>
  <si>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</si>
  <si>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</si>
  <si>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</si>
  <si>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</si>
  <si>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</si>
  <si>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</si>
  <si>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</si>
  <si>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</si>
  <si>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</si>
  <si>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</si>
  <si>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</si>
  <si>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</si>
  <si>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</si>
  <si>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</si>
  <si>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</si>
  <si>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</si>
  <si>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</si>
  <si>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</si>
  <si>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</si>
  <si>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</si>
  <si>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</si>
  <si>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</si>
  <si>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</si>
  <si>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</si>
  <si>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</si>
  <si>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</si>
  <si>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</si>
  <si>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</si>
  <si>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</si>
  <si>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</si>
  <si>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</si>
  <si>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</si>
  <si>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</si>
  <si>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</si>
  <si>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</si>
  <si>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</si>
  <si>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</si>
  <si>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</si>
  <si>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</si>
  <si>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</si>
  <si>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</si>
  <si>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</si>
  <si>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</si>
  <si>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</si>
  <si>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</si>
  <si>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</si>
  <si>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</si>
  <si>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</si>
  <si>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</si>
  <si>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</si>
  <si>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</si>
  <si>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</si>
  <si>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</si>
  <si>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</si>
  <si>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</si>
  <si>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</si>
  <si>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</si>
  <si>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</si>
  <si>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</si>
  <si>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</si>
  <si>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</si>
  <si>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</si>
  <si>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</si>
  <si>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</si>
  <si>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</si>
  <si>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</si>
  <si>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</si>
  <si>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</si>
  <si>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</si>
  <si>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</si>
  <si>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</si>
  <si>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</si>
  <si>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</si>
  <si>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</si>
  <si>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</si>
  <si>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</si>
  <si>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</si>
  <si>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</si>
  <si>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</si>
  <si>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</si>
  <si>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</si>
  <si>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</si>
  <si>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</si>
  <si>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</si>
  <si>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</si>
  <si>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</si>
  <si>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</si>
  <si>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</si>
  <si>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</si>
  <si>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</si>
  <si>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</si>
  <si>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</si>
  <si>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</si>
  <si>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</si>
  <si>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</si>
  <si>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</si>
  <si>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</si>
  <si>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</si>
  <si>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</si>
  <si>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</si>
  <si>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</si>
  <si>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</si>
  <si>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</si>
  <si>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</si>
  <si>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</si>
  <si>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</si>
  <si>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</si>
  <si>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</si>
  <si>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</si>
  <si>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</si>
  <si>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</si>
  <si>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</si>
  <si>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</si>
  <si>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</si>
  <si>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</si>
  <si>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</si>
  <si>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</si>
  <si>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</si>
  <si>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</si>
  <si>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</si>
  <si>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</si>
  <si>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</si>
  <si>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</si>
  <si>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</si>
  <si>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</si>
  <si>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</si>
  <si>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</si>
  <si>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</si>
  <si>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</si>
  <si>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</si>
  <si>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</si>
  <si>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</si>
  <si>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</si>
  <si>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</si>
  <si>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</si>
  <si>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</si>
  <si>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</si>
  <si>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</si>
  <si>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</si>
  <si>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</si>
  <si>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</si>
  <si>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</si>
  <si>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</si>
  <si>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</si>
  <si>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</si>
  <si>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</si>
  <si>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</si>
  <si>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</si>
  <si>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</si>
  <si>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</si>
  <si>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</si>
  <si>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</si>
  <si>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</si>
  <si>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</si>
  <si>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</si>
  <si>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</si>
  <si>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</si>
  <si>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</si>
  <si>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</si>
  <si>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</si>
  <si>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</si>
  <si>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</si>
  <si>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</si>
  <si>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</si>
  <si>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</si>
  <si>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</si>
  <si>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</si>
  <si>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</si>
  <si>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</si>
  <si>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</si>
  <si>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</si>
  <si>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</si>
  <si>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</si>
  <si>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</si>
  <si>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</si>
  <si>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</si>
  <si>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</si>
  <si>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</si>
  <si>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</si>
  <si>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</si>
  <si>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</si>
  <si>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</si>
  <si>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</si>
  <si>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</si>
  <si>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</si>
  <si>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</si>
  <si>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</si>
  <si>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</si>
  <si>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</si>
  <si>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</si>
  <si>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</si>
  <si>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</si>
  <si>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</si>
  <si>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</si>
  <si>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</si>
  <si>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</si>
  <si>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</si>
  <si>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</si>
  <si>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</si>
  <si>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</si>
  <si>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</si>
  <si>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</si>
  <si>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</si>
  <si>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</si>
  <si>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</si>
  <si>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</si>
  <si>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</si>
  <si>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</si>
  <si>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</si>
  <si>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</si>
  <si>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</si>
  <si>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</si>
  <si>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</si>
  <si>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</si>
  <si>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</si>
  <si>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</si>
  <si>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</si>
  <si>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</si>
  <si>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</si>
  <si>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</si>
  <si>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</si>
  <si>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</si>
  <si>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</si>
  <si>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</si>
  <si>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</si>
  <si>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</si>
  <si>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</si>
  <si>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</si>
  <si>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</si>
  <si>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</si>
  <si>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</si>
  <si>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</si>
  <si>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</si>
  <si>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</si>
  <si>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</si>
  <si>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</si>
  <si>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</si>
  <si>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</si>
  <si>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</si>
  <si>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</si>
  <si>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</si>
  <si>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</si>
  <si>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</si>
  <si>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</si>
  <si>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</si>
  <si>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</si>
  <si>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</si>
  <si>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</si>
  <si>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</si>
  <si>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</si>
  <si>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</si>
  <si>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</si>
  <si>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</si>
  <si>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</si>
  <si>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</si>
  <si>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</si>
  <si>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</si>
  <si>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</si>
  <si>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</si>
  <si>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</si>
  <si>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</si>
  <si>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</si>
  <si>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</si>
  <si>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</si>
  <si>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</si>
  <si>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</si>
  <si>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</si>
  <si>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</si>
  <si>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</si>
  <si>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</si>
  <si>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</si>
  <si>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</si>
  <si>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</si>
  <si>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</si>
  <si>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</si>
  <si>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</si>
  <si>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</si>
  <si>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</si>
  <si>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</si>
  <si>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</si>
  <si>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</si>
  <si>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</si>
  <si>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</si>
  <si>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</si>
  <si>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</si>
  <si>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</si>
  <si>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</si>
  <si>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</si>
  <si>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</si>
  <si>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</si>
  <si>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</si>
  <si>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</si>
  <si>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</si>
  <si>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</si>
  <si>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</si>
  <si>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</si>
  <si>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</si>
  <si>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</si>
  <si>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</si>
  <si>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</si>
  <si>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</si>
  <si>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</si>
  <si>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</si>
  <si>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</si>
  <si>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</si>
  <si>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</si>
  <si>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</si>
  <si>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</si>
  <si>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</si>
  <si>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</si>
  <si>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</si>
  <si>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</si>
  <si>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</si>
  <si>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</si>
  <si>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</si>
  <si>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</si>
  <si>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</si>
  <si>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</si>
  <si>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</si>
  <si>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</si>
  <si>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</si>
  <si>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</si>
  <si>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</si>
  <si>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</si>
  <si>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</si>
  <si>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</si>
  <si>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</si>
  <si>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</si>
  <si>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</si>
  <si>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</si>
  <si>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</si>
  <si>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</si>
  <si>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</si>
  <si>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</si>
  <si>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</si>
  <si>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</si>
  <si>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</si>
  <si>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</si>
  <si>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</si>
  <si>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</si>
  <si>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</si>
  <si>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</si>
  <si>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</si>
  <si>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</si>
  <si>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</si>
  <si>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</si>
  <si>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</si>
  <si>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</si>
  <si>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</si>
  <si>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</si>
  <si>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</si>
  <si>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</si>
  <si>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</si>
  <si>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</si>
  <si>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</si>
  <si>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</si>
  <si>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</si>
  <si>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</si>
  <si>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</si>
  <si>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</si>
  <si>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</si>
  <si>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</si>
  <si>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</si>
  <si>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</si>
  <si>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</si>
  <si>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</si>
  <si>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</si>
  <si>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</si>
  <si>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</si>
  <si>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</si>
  <si>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</si>
  <si>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</si>
  <si>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</si>
  <si>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</si>
  <si>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</si>
  <si>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</si>
  <si>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</si>
  <si>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</si>
  <si>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</si>
  <si>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</si>
  <si>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</si>
  <si>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</si>
  <si>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</si>
  <si>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</si>
  <si>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</si>
  <si>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</si>
  <si>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</si>
  <si>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</si>
  <si>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</si>
  <si>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</si>
  <si>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</si>
  <si>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</si>
  <si>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</si>
  <si>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</si>
  <si>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</si>
  <si>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</si>
  <si>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</si>
  <si>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</si>
  <si>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</si>
  <si>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</si>
  <si>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</si>
  <si>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</si>
  <si>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</si>
  <si>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</si>
  <si>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</si>
  <si>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</si>
  <si>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</si>
  <si>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</si>
  <si>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</si>
  <si>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</si>
  <si>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</si>
  <si>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</si>
  <si>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</si>
  <si>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</si>
  <si>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</si>
  <si>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</si>
  <si>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</si>
  <si>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</si>
  <si>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</si>
  <si>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</si>
  <si>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</si>
  <si>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</si>
  <si>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</si>
  <si>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</si>
  <si>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</si>
  <si>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</si>
  <si>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</si>
  <si>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</si>
  <si>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</si>
  <si>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</si>
  <si>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</si>
  <si>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</si>
  <si>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</si>
  <si>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</si>
  <si>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</si>
  <si>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</si>
  <si>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</si>
  <si>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</si>
  <si>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</si>
  <si>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</si>
  <si>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</si>
  <si>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</si>
  <si>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</si>
  <si>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</si>
  <si>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</si>
  <si>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</si>
  <si>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</si>
  <si>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</si>
  <si>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</si>
  <si>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</si>
  <si>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</si>
  <si>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</si>
  <si>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</si>
  <si>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</si>
  <si>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</si>
  <si>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</si>
  <si>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</si>
  <si>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</si>
  <si>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</si>
  <si>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</si>
  <si>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</si>
  <si>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</si>
  <si>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</si>
  <si>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</si>
  <si>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</si>
  <si>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</si>
  <si>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</si>
  <si>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</si>
  <si>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</si>
  <si>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</si>
  <si>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</si>
  <si>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</si>
  <si>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</si>
  <si>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</si>
  <si>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</si>
  <si>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</si>
  <si>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</si>
  <si>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</si>
  <si>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</si>
  <si>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</si>
  <si>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</si>
  <si>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</si>
  <si>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</si>
  <si>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</si>
  <si>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</si>
  <si>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</si>
  <si>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</si>
  <si>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</si>
  <si>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</si>
  <si>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</si>
  <si>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</si>
  <si>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</si>
  <si>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</si>
  <si>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</si>
  <si>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</si>
  <si>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</si>
  <si>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</si>
  <si>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</si>
  <si>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</si>
  <si>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</si>
  <si>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</si>
  <si>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</si>
  <si>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</si>
  <si>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</si>
  <si>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</si>
  <si>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</si>
  <si>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</si>
  <si>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</si>
  <si>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</si>
  <si>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</si>
  <si>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</si>
  <si>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</si>
  <si>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</si>
  <si>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</si>
  <si>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</si>
  <si>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</si>
  <si>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</si>
  <si>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</si>
  <si>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</si>
  <si>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</si>
  <si>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</si>
  <si>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</si>
  <si>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</si>
  <si>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</si>
  <si>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</si>
  <si>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</si>
  <si>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</si>
  <si>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</si>
  <si>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</si>
  <si>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</si>
  <si>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</si>
  <si>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</si>
  <si>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</si>
  <si>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</si>
  <si>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</si>
  <si>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</si>
  <si>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</si>
  <si>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</si>
  <si>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</si>
  <si>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</si>
  <si>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</si>
  <si>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</si>
  <si>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</si>
  <si>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</si>
  <si>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</si>
  <si>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</si>
  <si>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</si>
  <si>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</si>
  <si>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</si>
  <si>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</si>
  <si>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</si>
  <si>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</si>
  <si>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</si>
  <si>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</si>
  <si>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</si>
  <si>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</si>
  <si>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</si>
  <si>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</si>
  <si>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</si>
  <si>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</si>
  <si>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</si>
  <si>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</si>
  <si>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</si>
  <si>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</si>
  <si>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</si>
  <si>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</si>
  <si>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</si>
  <si>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</si>
  <si>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</si>
  <si>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</si>
  <si>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</si>
  <si>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</si>
  <si>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</si>
  <si>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</si>
  <si>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</si>
  <si>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</si>
  <si>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</si>
  <si>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</si>
  <si>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</si>
  <si>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</si>
  <si>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</si>
  <si>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</si>
  <si>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</si>
  <si>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</si>
  <si>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</si>
  <si>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</si>
  <si>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</si>
  <si>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</si>
  <si>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</si>
  <si>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</si>
  <si>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</si>
  <si>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</si>
  <si>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</si>
  <si>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</si>
  <si>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</si>
  <si>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</si>
  <si>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</si>
  <si>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</si>
  <si>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</si>
  <si>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</si>
  <si>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</si>
  <si>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</si>
  <si>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</si>
  <si>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</si>
  <si>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</si>
  <si>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</si>
  <si>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</si>
  <si>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</si>
  <si>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</si>
  <si>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</si>
  <si>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</si>
  <si>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</si>
  <si>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</si>
  <si>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</si>
  <si>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</si>
  <si>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</si>
  <si>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</si>
  <si>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</si>
  <si>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</si>
  <si>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</si>
  <si>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</si>
  <si>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</si>
  <si>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</si>
  <si>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</si>
  <si>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</si>
  <si>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</si>
  <si>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</si>
  <si>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</si>
  <si>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</si>
  <si>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</si>
  <si>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</si>
  <si>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</si>
  <si>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</si>
  <si>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</si>
  <si>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</si>
  <si>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</si>
  <si>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</si>
  <si>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</si>
  <si>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</si>
  <si>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</si>
  <si>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</si>
  <si>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</si>
  <si>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</si>
  <si>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</si>
  <si>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</si>
  <si>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</si>
  <si>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</si>
  <si>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</si>
  <si>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</si>
  <si>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</si>
  <si>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</si>
  <si>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</si>
  <si>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</si>
  <si>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</si>
  <si>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</si>
  <si>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</si>
  <si>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</si>
  <si>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</si>
  <si>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</si>
  <si>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</si>
  <si>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</si>
  <si>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</si>
  <si>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</si>
  <si>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</si>
  <si>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</si>
  <si>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</si>
  <si>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</si>
  <si>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</si>
  <si>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</si>
  <si>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</si>
  <si>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</si>
  <si>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</si>
  <si>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</si>
  <si>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</si>
  <si>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</si>
  <si>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</si>
  <si>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</si>
  <si>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</si>
  <si>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</si>
  <si>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</si>
  <si>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</si>
  <si>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</si>
  <si>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</si>
  <si>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</si>
  <si>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</si>
  <si>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</si>
  <si>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</si>
  <si>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</si>
  <si>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</si>
  <si>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</si>
  <si>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</si>
  <si>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</si>
  <si>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</si>
  <si>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</si>
  <si>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</si>
  <si>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</si>
  <si>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</si>
  <si>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</si>
  <si>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</si>
  <si>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</si>
  <si>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</si>
  <si>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</si>
  <si>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</si>
  <si>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</si>
  <si>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</si>
  <si>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</si>
  <si>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</si>
  <si>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</si>
  <si>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</si>
  <si>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</si>
  <si>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</si>
  <si>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</si>
  <si>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</si>
  <si>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</si>
  <si>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</si>
  <si>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</si>
  <si>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</si>
  <si>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</si>
  <si>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</si>
  <si>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</si>
  <si>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</si>
  <si>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</si>
  <si>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</si>
  <si>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</si>
  <si>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</si>
  <si>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</si>
  <si>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</si>
  <si>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</si>
  <si>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</si>
  <si>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</si>
  <si>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</si>
  <si>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</si>
  <si>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</si>
  <si>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</si>
  <si>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</si>
  <si>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</si>
  <si>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</si>
  <si>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</si>
  <si>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</si>
  <si>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</si>
  <si>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</si>
  <si>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</si>
  <si>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</si>
  <si>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</si>
  <si>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</si>
  <si>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</si>
  <si>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</si>
  <si>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</si>
  <si>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</si>
  <si>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</si>
  <si>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</si>
  <si>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</si>
  <si>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</si>
  <si>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</si>
  <si>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</si>
  <si>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</si>
  <si>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</si>
  <si>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</si>
  <si>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</si>
  <si>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</si>
  <si>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</si>
  <si>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</si>
  <si>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</si>
  <si>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</si>
  <si>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</si>
  <si>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</si>
  <si>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</si>
  <si>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</si>
  <si>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</si>
  <si>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</si>
  <si>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</si>
  <si>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</si>
  <si>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</si>
  <si>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</si>
  <si>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</si>
  <si>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</si>
  <si>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</si>
  <si>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</si>
  <si>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</si>
  <si>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</si>
  <si>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</si>
  <si>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</si>
  <si>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</si>
  <si>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</si>
  <si>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</si>
  <si>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</si>
  <si>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</si>
  <si>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</si>
  <si>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</si>
  <si>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</si>
  <si>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</si>
  <si>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</si>
  <si>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</si>
  <si>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</si>
  <si>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</si>
  <si>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</si>
  <si>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</si>
  <si>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</si>
  <si>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</si>
  <si>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</si>
  <si>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</si>
  <si>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</si>
  <si>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</si>
  <si>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</si>
  <si>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</si>
  <si>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</si>
  <si>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</si>
  <si>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</si>
  <si>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</si>
  <si>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</si>
  <si>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</si>
  <si>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</si>
  <si>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</si>
  <si>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</si>
  <si>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</si>
  <si>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</si>
  <si>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</si>
  <si>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</si>
  <si>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</si>
  <si>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</si>
  <si>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</si>
  <si>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</si>
  <si>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</si>
  <si>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</si>
  <si>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</si>
  <si>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</si>
  <si>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</si>
  <si>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</si>
  <si>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</si>
  <si>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</si>
  <si>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</si>
  <si>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</si>
  <si>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</si>
  <si>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</si>
  <si>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</si>
  <si>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</si>
  <si>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</si>
  <si>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</si>
  <si>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</si>
  <si>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</si>
  <si>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</si>
  <si>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</si>
  <si>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</si>
  <si>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</si>
  <si>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</si>
  <si>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</si>
  <si>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</si>
  <si>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</si>
  <si>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</si>
  <si>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</si>
  <si>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</si>
  <si>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</si>
  <si>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</si>
  <si>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</si>
  <si>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</si>
  <si>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</si>
  <si>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</si>
  <si>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</si>
  <si>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</si>
  <si>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</si>
  <si>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</si>
  <si>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</si>
  <si>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</si>
  <si>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</si>
  <si>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</si>
  <si>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</si>
  <si>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</si>
  <si>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</si>
  <si>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</si>
  <si>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</si>
  <si>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</si>
  <si>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</si>
  <si>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</si>
  <si>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</si>
  <si>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</si>
  <si>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</si>
  <si>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</si>
  <si>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</si>
  <si>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</si>
  <si>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</si>
  <si>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</si>
  <si>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</si>
  <si>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</si>
  <si>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</si>
  <si>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</si>
  <si>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</si>
  <si>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</si>
  <si>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</si>
  <si>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</si>
  <si>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</si>
  <si>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</si>
  <si>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</si>
  <si>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</si>
  <si>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</si>
  <si>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</si>
  <si>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</si>
  <si>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</si>
  <si>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</si>
  <si>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</si>
  <si>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</si>
  <si>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</si>
  <si>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</si>
  <si>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</si>
  <si>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</si>
  <si>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</si>
  <si>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</si>
  <si>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</si>
  <si>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</si>
  <si>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</si>
  <si>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</si>
  <si>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</si>
  <si>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</si>
  <si>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</si>
  <si>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</si>
  <si>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</si>
  <si>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</si>
  <si>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</si>
  <si>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</si>
  <si>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</si>
  <si>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</si>
  <si>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</si>
  <si>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</si>
  <si>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</si>
  <si>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</si>
  <si>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</si>
  <si>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</si>
  <si>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</si>
  <si>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</si>
  <si>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</si>
  <si>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</si>
  <si>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</si>
  <si>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</si>
  <si>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</si>
  <si>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</si>
  <si>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</si>
  <si>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</si>
  <si>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</si>
  <si>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</si>
  <si>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</si>
  <si>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</si>
  <si>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</si>
  <si>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</si>
  <si>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</si>
  <si>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</si>
  <si>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</si>
  <si>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</si>
  <si>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</si>
  <si>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</si>
  <si>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</si>
  <si>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</si>
  <si>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</si>
  <si>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</si>
  <si>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</si>
  <si>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</si>
  <si>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</si>
  <si>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</si>
  <si>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</si>
  <si>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</si>
  <si>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</si>
  <si>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</si>
  <si>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</si>
  <si>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</si>
  <si>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</si>
  <si>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</si>
  <si>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</si>
  <si>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</si>
  <si>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</si>
  <si>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</si>
  <si>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</si>
  <si>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</si>
  <si>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</si>
  <si>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</si>
  <si>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</si>
  <si>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</si>
  <si>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</si>
  <si>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</si>
  <si>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</si>
  <si>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</si>
  <si>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</si>
  <si>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</si>
  <si>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</si>
  <si>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</si>
  <si>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</si>
  <si>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</si>
  <si>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</si>
  <si>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</si>
  <si>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</si>
  <si>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</si>
  <si>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</si>
  <si>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</si>
  <si>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</si>
  <si>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</si>
  <si>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</si>
  <si>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</si>
  <si>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</si>
  <si>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</si>
  <si>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</si>
  <si>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</si>
  <si>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</si>
  <si>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</si>
  <si>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</si>
  <si>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</si>
  <si>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</si>
  <si>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</si>
  <si>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</si>
  <si>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</si>
  <si>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</si>
  <si>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</si>
  <si>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</si>
  <si>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</si>
  <si>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</si>
  <si>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</si>
  <si>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</si>
  <si>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</si>
  <si>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</si>
  <si>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</si>
  <si>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</si>
  <si>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</si>
  <si>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</si>
  <si>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</si>
  <si>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</si>
  <si>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</si>
  <si>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</si>
  <si>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</si>
  <si>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</si>
  <si>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</si>
  <si>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</si>
  <si>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</si>
  <si>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</si>
  <si>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</si>
  <si>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</si>
  <si>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</si>
  <si>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</si>
  <si>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</si>
  <si>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</si>
  <si>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</si>
  <si>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</si>
  <si>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</si>
  <si>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</si>
  <si>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</si>
  <si>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</si>
  <si>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</si>
  <si>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</si>
  <si>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</si>
  <si>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</si>
  <si>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</si>
  <si>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</si>
  <si>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</si>
  <si>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</si>
  <si>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</si>
  <si>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</si>
  <si>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</si>
  <si>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</si>
  <si>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</si>
  <si>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</si>
  <si>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</si>
  <si>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</si>
  <si>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</si>
  <si>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</si>
  <si>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</si>
  <si>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</si>
  <si>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</si>
  <si>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</si>
  <si>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</si>
  <si>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</si>
  <si>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</si>
  <si>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</si>
  <si>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</si>
  <si>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</si>
  <si>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</si>
  <si>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</si>
  <si>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</si>
  <si>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</si>
  <si>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</si>
  <si>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</si>
  <si>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</si>
  <si>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</si>
  <si>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</si>
  <si>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</si>
  <si>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</si>
  <si>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</si>
  <si>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</si>
  <si>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</si>
  <si>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</si>
  <si>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</si>
  <si>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</si>
  <si>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</si>
  <si>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</si>
  <si>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</si>
  <si>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</si>
  <si>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</si>
  <si>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</si>
  <si>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</si>
  <si>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</si>
  <si>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</si>
  <si>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</si>
  <si>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</si>
  <si>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</si>
  <si>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</si>
  <si>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</si>
  <si>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</si>
  <si>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</si>
  <si>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</si>
  <si>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</si>
  <si>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</si>
  <si>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</si>
  <si>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</si>
  <si>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</si>
  <si>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</si>
  <si>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</si>
  <si>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</si>
  <si>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</si>
  <si>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</si>
  <si>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</si>
  <si>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</si>
  <si>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</si>
  <si>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</si>
  <si>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</si>
  <si>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</si>
  <si>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</si>
  <si>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</si>
  <si>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</si>
  <si>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</si>
  <si>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</si>
  <si>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</si>
  <si>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</si>
  <si>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</si>
  <si>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</si>
  <si>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</si>
  <si>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</si>
  <si>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</si>
  <si>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</si>
  <si>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</si>
  <si>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</si>
  <si>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</si>
  <si>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</si>
  <si>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</si>
  <si>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</si>
  <si>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</si>
  <si>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</si>
  <si>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</si>
  <si>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</si>
  <si>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</si>
  <si>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</si>
  <si>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</si>
  <si>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</si>
  <si>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</si>
  <si>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</si>
  <si>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</si>
  <si>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</si>
  <si>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</si>
  <si>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</si>
  <si>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</si>
  <si>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</si>
  <si>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</si>
  <si>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</si>
  <si>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</si>
  <si>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</si>
  <si>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</si>
  <si>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</si>
  <si>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</si>
  <si>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</si>
  <si>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</si>
  <si>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</si>
  <si>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</si>
  <si>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</si>
  <si>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</si>
  <si>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</si>
  <si>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</si>
  <si>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</si>
  <si>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</si>
  <si>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</si>
  <si>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</si>
  <si>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</si>
  <si>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</si>
  <si>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</si>
  <si>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</si>
  <si>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</si>
  <si>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</si>
  <si>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</si>
  <si>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</si>
  <si>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</si>
  <si>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</si>
  <si>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</si>
  <si>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</si>
  <si>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</si>
  <si>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</si>
  <si>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</si>
  <si>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</si>
  <si>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</si>
  <si>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</si>
  <si>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</si>
  <si>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</si>
  <si>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</si>
  <si>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</si>
  <si>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</si>
  <si>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</si>
  <si>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</si>
  <si>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</si>
  <si>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</si>
  <si>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</si>
  <si>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</si>
  <si>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</si>
  <si>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</si>
  <si>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</si>
  <si>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</si>
  <si>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</si>
  <si>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</si>
  <si>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</si>
  <si>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</si>
  <si>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</si>
  <si>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</si>
  <si>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</si>
  <si>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</si>
  <si>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</si>
  <si>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</si>
  <si>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</si>
  <si>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</si>
  <si>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</si>
  <si>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</si>
  <si>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</si>
  <si>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</si>
  <si>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</si>
  <si>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</si>
  <si>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</si>
  <si>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</si>
  <si>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</si>
  <si>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</si>
  <si>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</si>
  <si>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</si>
  <si>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</si>
  <si>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</si>
  <si>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</si>
  <si>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</si>
  <si>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</si>
  <si>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</si>
  <si>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</si>
  <si>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</si>
  <si>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</si>
  <si>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</si>
  <si>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</si>
  <si>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</si>
  <si>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</si>
  <si>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</si>
  <si>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</si>
  <si>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</si>
  <si>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</si>
  <si>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</si>
  <si>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</si>
  <si>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</si>
  <si>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</si>
  <si>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</si>
  <si>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</si>
  <si>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</si>
  <si>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</si>
  <si>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</si>
  <si>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</si>
  <si>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</si>
  <si>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</si>
  <si>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</si>
  <si>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</si>
  <si>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</si>
  <si>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</si>
  <si>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</si>
  <si>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</si>
  <si>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</si>
  <si>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</si>
  <si>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</si>
  <si>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</si>
  <si>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</si>
  <si>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</si>
  <si>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</si>
  <si>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</si>
  <si>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</si>
  <si>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</si>
  <si>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</si>
  <si>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</si>
  <si>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</si>
  <si>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</si>
  <si>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</si>
  <si>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</si>
  <si>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</si>
  <si>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</si>
  <si>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</si>
  <si>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</si>
  <si>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</si>
  <si>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</si>
  <si>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</si>
  <si>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</si>
  <si>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</si>
  <si>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</si>
  <si>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</si>
  <si>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</si>
  <si>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</si>
  <si>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</si>
  <si>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</si>
  <si>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</si>
  <si>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</si>
  <si>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</si>
  <si>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</si>
  <si>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</si>
  <si>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</si>
  <si>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</si>
  <si>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</si>
  <si>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</si>
  <si>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</si>
  <si>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</si>
  <si>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</si>
  <si>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</si>
  <si>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</si>
  <si>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</si>
  <si>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</si>
  <si>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</si>
  <si>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</si>
  <si>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</si>
  <si>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</si>
  <si>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</si>
  <si>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</si>
  <si>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</si>
  <si>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</si>
  <si>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</si>
  <si>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</si>
  <si>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</si>
  <si>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</si>
  <si>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</si>
  <si>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</si>
  <si>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</si>
  <si>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</si>
  <si>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</si>
  <si>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</si>
  <si>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</si>
  <si>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</si>
  <si>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</si>
  <si>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</si>
  <si>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</si>
  <si>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</si>
  <si>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</si>
  <si>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</si>
  <si>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</si>
  <si>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</si>
  <si>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</si>
  <si>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</si>
  <si>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</si>
  <si>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</si>
  <si>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</si>
  <si>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</si>
  <si>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</si>
  <si>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</si>
  <si>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</si>
  <si>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</si>
  <si>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</si>
  <si>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</si>
  <si>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</si>
  <si>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</si>
  <si>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</si>
  <si>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</si>
  <si>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</si>
  <si>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</si>
  <si>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</si>
  <si>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</si>
  <si>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</si>
  <si>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</si>
  <si>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</si>
  <si>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</si>
  <si>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</si>
  <si>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</si>
  <si>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</si>
  <si>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</si>
  <si>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</si>
  <si>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</si>
  <si>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</si>
  <si>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</si>
  <si>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</si>
  <si>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</si>
  <si>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</si>
  <si>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</si>
  <si>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</si>
  <si>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</si>
  <si>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</si>
  <si>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</si>
  <si>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</si>
  <si>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</si>
  <si>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</si>
  <si>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</si>
  <si>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</si>
  <si>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</si>
  <si>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</si>
  <si>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</si>
  <si>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</si>
  <si>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</si>
  <si>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</si>
  <si>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</si>
  <si>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</si>
  <si>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</si>
  <si>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</si>
  <si>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</si>
  <si>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</si>
  <si>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</si>
  <si>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</si>
  <si>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</si>
  <si>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</si>
  <si>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</si>
  <si>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</si>
  <si>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</si>
  <si>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</si>
  <si>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</si>
  <si>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</si>
  <si>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</si>
  <si>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</si>
  <si>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</si>
  <si>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</si>
  <si>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</si>
  <si>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</si>
  <si>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</si>
  <si>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</si>
  <si>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</si>
  <si>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</si>
  <si>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</si>
  <si>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</si>
  <si>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</si>
  <si>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</si>
  <si>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</si>
  <si>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</si>
  <si>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</si>
  <si>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</si>
  <si>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</si>
  <si>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</si>
  <si>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</si>
  <si>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</si>
  <si>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</si>
  <si>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</si>
  <si>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</si>
  <si>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</si>
  <si>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</si>
  <si>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</si>
  <si>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</si>
  <si>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</si>
  <si>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</si>
  <si>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</si>
  <si>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</si>
  <si>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</si>
  <si>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</si>
  <si>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</si>
  <si>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</si>
  <si>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</si>
  <si>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</si>
  <si>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</si>
  <si>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</si>
  <si>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</si>
  <si>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</si>
  <si>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</si>
  <si>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</si>
  <si>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</si>
  <si>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</si>
  <si>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</si>
  <si>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</si>
  <si>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</si>
  <si>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</si>
  <si>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</si>
  <si>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</si>
  <si>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</si>
  <si>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</si>
  <si>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</si>
  <si>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</si>
  <si>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</si>
  <si>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</si>
  <si>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</si>
  <si>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</si>
  <si>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</si>
  <si>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</si>
  <si>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</si>
  <si>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</si>
  <si>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</si>
  <si>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</si>
  <si>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</si>
  <si>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</si>
  <si>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</si>
  <si>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</si>
  <si>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</si>
  <si>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</si>
  <si>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</si>
  <si>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</si>
  <si>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</si>
  <si>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</si>
  <si>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</si>
  <si>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</si>
  <si>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</si>
  <si>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</si>
  <si>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</si>
  <si>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</si>
  <si>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</si>
  <si>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</si>
  <si>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</si>
  <si>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</si>
  <si>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</si>
  <si>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</si>
  <si>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</si>
  <si>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</si>
  <si>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</si>
  <si>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</si>
  <si>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</si>
  <si>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</si>
  <si>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</si>
  <si>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</si>
  <si>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</si>
  <si>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</si>
  <si>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</si>
  <si>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</si>
  <si>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</si>
  <si>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</si>
  <si>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</si>
  <si>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</si>
  <si>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</si>
  <si>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</si>
  <si>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</si>
  <si>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</si>
  <si>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</si>
  <si>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</si>
  <si>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</si>
  <si>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</si>
  <si>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</si>
  <si>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</si>
  <si>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</si>
  <si>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</si>
  <si>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</si>
  <si>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</si>
  <si>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</si>
  <si>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</si>
  <si>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</si>
  <si>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</si>
  <si>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</si>
  <si>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</si>
  <si>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</si>
  <si>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</si>
  <si>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</si>
  <si>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</si>
  <si>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</si>
  <si>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</si>
  <si>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</si>
  <si>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</si>
  <si>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</si>
  <si>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</si>
  <si>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</si>
  <si>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</si>
  <si>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</si>
  <si>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</si>
  <si>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</si>
  <si>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</si>
  <si>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</si>
  <si>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</si>
  <si>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</si>
  <si>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</si>
  <si>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</si>
  <si>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</si>
  <si>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</si>
  <si>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</si>
  <si>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</si>
  <si>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</si>
  <si>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</si>
  <si>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</si>
  <si>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</si>
  <si>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</si>
  <si>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</si>
  <si>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</si>
  <si>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</si>
  <si>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</si>
  <si>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</si>
  <si>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</si>
  <si>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</si>
  <si>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</si>
  <si>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</si>
  <si>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</si>
  <si>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</si>
  <si>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</si>
  <si>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</si>
  <si>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</si>
  <si>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</si>
  <si>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</si>
  <si>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</si>
  <si>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</si>
  <si>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</si>
  <si>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</si>
  <si>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</si>
  <si>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</si>
  <si>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</si>
  <si>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</si>
  <si>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</si>
  <si>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</si>
  <si>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</si>
  <si>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</si>
  <si>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</si>
  <si>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</si>
  <si>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</si>
  <si>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</si>
  <si>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</si>
  <si>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</si>
  <si>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</si>
  <si>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</si>
  <si>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</si>
  <si>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</si>
  <si>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</si>
  <si>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</si>
  <si>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</si>
  <si>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</si>
  <si>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</si>
  <si>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</si>
  <si>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</si>
  <si>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</si>
  <si>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</si>
  <si>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</si>
  <si>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</si>
  <si>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</si>
  <si>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</si>
  <si>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</si>
  <si>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</si>
  <si>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</si>
  <si>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</si>
  <si>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</si>
  <si>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</si>
  <si>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</si>
  <si>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</si>
  <si>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</si>
  <si>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</si>
  <si>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</si>
  <si>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</si>
  <si>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</si>
  <si>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</si>
  <si>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</si>
  <si>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</si>
  <si>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</si>
  <si>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</si>
  <si>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</si>
  <si>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</si>
  <si>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</si>
  <si>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</si>
  <si>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</si>
  <si>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</si>
  <si>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</si>
  <si>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</si>
  <si>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</si>
  <si>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</si>
  <si>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</si>
  <si>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</si>
  <si>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</si>
  <si>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</si>
  <si>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</si>
  <si>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</si>
  <si>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</si>
  <si>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</si>
  <si>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</si>
  <si>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</si>
  <si>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</si>
  <si>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</si>
  <si>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</si>
  <si>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</si>
  <si>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</si>
  <si>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</si>
  <si>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</si>
  <si>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</si>
  <si>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</si>
  <si>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</si>
  <si>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</si>
  <si>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</si>
  <si>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</si>
  <si>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</si>
  <si>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</si>
  <si>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</si>
  <si>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</si>
  <si>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</si>
  <si>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</si>
  <si>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</si>
  <si>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</si>
  <si>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</si>
  <si>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</si>
  <si>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</si>
  <si>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</si>
  <si>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</si>
  <si>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</si>
  <si>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</si>
  <si>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</si>
  <si>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</si>
  <si>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</si>
  <si>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</si>
  <si>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</si>
  <si>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</si>
  <si>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</si>
  <si>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</si>
  <si>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</si>
  <si>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</si>
  <si>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</si>
  <si>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</si>
  <si>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</si>
  <si>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</si>
  <si>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</si>
  <si>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</si>
  <si>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</si>
  <si>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</si>
  <si>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</si>
  <si>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</si>
  <si>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</si>
  <si>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</si>
  <si>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</si>
  <si>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</si>
  <si>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</si>
  <si>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</si>
  <si>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</si>
  <si>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</si>
  <si>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</si>
  <si>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</si>
  <si>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</si>
  <si>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</si>
  <si>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</si>
  <si>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</si>
  <si>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</si>
  <si>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</si>
  <si>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</si>
  <si>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</si>
  <si>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</si>
  <si>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</si>
  <si>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</si>
  <si>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</si>
  <si>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</si>
  <si>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</si>
  <si>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</si>
  <si>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</si>
  <si>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</si>
  <si>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</si>
  <si>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</si>
  <si>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</si>
  <si>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</si>
  <si>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</si>
  <si>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</si>
  <si>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</si>
  <si>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</si>
  <si>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</si>
  <si>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</si>
  <si>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</si>
  <si>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</si>
  <si>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</si>
  <si>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</si>
  <si>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</si>
  <si>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</si>
  <si>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</si>
  <si>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</si>
  <si>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</si>
  <si>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</si>
  <si>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</si>
  <si>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</si>
  <si>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</si>
  <si>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</si>
  <si>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</si>
  <si>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</si>
  <si>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</si>
  <si>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</si>
  <si>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</si>
  <si>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</si>
  <si>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</si>
  <si>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</si>
  <si>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</si>
  <si>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</si>
  <si>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</si>
  <si>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</si>
  <si>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</si>
  <si>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</si>
  <si>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</si>
  <si>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</si>
  <si>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</si>
  <si>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</si>
  <si>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</si>
  <si>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</si>
  <si>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</si>
  <si>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</si>
  <si>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</si>
  <si>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</si>
  <si>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</si>
  <si>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</si>
  <si>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</si>
  <si>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</si>
  <si>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</si>
  <si>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</si>
  <si>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</si>
  <si>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</si>
  <si>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</si>
  <si>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</si>
  <si>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</si>
  <si>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</si>
  <si>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</si>
  <si>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</si>
  <si>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</si>
  <si>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</si>
  <si>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</si>
  <si>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</si>
  <si>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</si>
  <si>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</si>
  <si>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</si>
  <si>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</si>
  <si>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</si>
  <si>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</si>
  <si>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</si>
  <si>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</si>
  <si>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</si>
  <si>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</si>
  <si>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</si>
  <si>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</si>
  <si>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</si>
  <si>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</si>
  <si>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</si>
  <si>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</si>
  <si>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</si>
  <si>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</si>
  <si>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</si>
  <si>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</si>
  <si>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</si>
  <si>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</si>
  <si>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</si>
  <si>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</si>
  <si>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</si>
  <si>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</si>
  <si>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</si>
  <si>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</si>
  <si>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</si>
  <si>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</si>
  <si>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</si>
  <si>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</si>
  <si>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</si>
  <si>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</si>
  <si>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</si>
  <si>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</si>
  <si>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</si>
  <si>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</si>
  <si>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</si>
  <si>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</si>
  <si>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</si>
  <si>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</si>
  <si>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</si>
  <si>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</si>
  <si>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</si>
  <si>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</si>
  <si>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</si>
  <si>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</si>
  <si>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</si>
  <si>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</si>
  <si>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</si>
  <si>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</si>
  <si>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</si>
  <si>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</si>
  <si>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</si>
  <si>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</si>
  <si>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</si>
  <si>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</si>
  <si>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</si>
  <si>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</si>
  <si>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</si>
  <si>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</si>
  <si>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</si>
  <si>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</si>
  <si>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</si>
  <si>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</si>
  <si>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</si>
  <si>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</si>
  <si>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</si>
  <si>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</si>
  <si>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</si>
  <si>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</si>
  <si>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</si>
  <si>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</si>
  <si>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</si>
  <si>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</si>
  <si>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</si>
  <si>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</si>
  <si>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</si>
  <si>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</si>
  <si>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</si>
  <si>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</si>
  <si>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</si>
  <si>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</si>
  <si>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</si>
  <si>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</si>
  <si>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</si>
  <si>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</si>
  <si>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</si>
  <si>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</si>
  <si>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</si>
  <si>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</si>
  <si>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</si>
  <si>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</si>
  <si>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</si>
  <si>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</si>
  <si>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</si>
  <si>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</si>
  <si>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</si>
  <si>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</si>
  <si>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</si>
  <si>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</si>
  <si>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</si>
  <si>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</si>
  <si>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</si>
  <si>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</si>
  <si>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</si>
  <si>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</si>
  <si>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</si>
  <si>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</si>
  <si>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</si>
  <si>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</si>
  <si>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</si>
  <si>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</si>
  <si>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</si>
  <si>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</si>
  <si>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</si>
  <si>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</si>
  <si>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</si>
  <si>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</si>
  <si>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</si>
  <si>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</si>
  <si>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</si>
  <si>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</si>
  <si>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</si>
  <si>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</si>
  <si>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</si>
  <si>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</si>
  <si>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</si>
  <si>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</si>
  <si>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</si>
  <si>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</si>
  <si>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</si>
  <si>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</si>
  <si>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</si>
  <si>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</si>
  <si>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</si>
  <si>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</si>
  <si>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</si>
  <si>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</si>
  <si>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</si>
  <si>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</si>
  <si>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</si>
  <si>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</si>
  <si>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</si>
  <si>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</si>
  <si>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</si>
  <si>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</si>
  <si>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</si>
  <si>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</si>
  <si>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</si>
  <si>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</si>
  <si>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</si>
  <si>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</si>
  <si>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</si>
  <si>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</si>
  <si>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</si>
  <si>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</si>
  <si>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</si>
  <si>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</si>
  <si>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</si>
  <si>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</si>
  <si>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</si>
  <si>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</si>
  <si>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</si>
  <si>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</si>
  <si>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</si>
  <si>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</si>
  <si>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</si>
  <si>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</si>
  <si>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</si>
  <si>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</si>
  <si>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</si>
  <si>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</si>
  <si>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</si>
  <si>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</si>
  <si>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</si>
  <si>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</si>
  <si>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</si>
  <si>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</si>
  <si>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</si>
  <si>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</si>
  <si>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</si>
  <si>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</si>
  <si>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</si>
  <si>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</si>
  <si>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</si>
  <si>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</si>
  <si>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</si>
  <si>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</si>
  <si>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</si>
  <si>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</si>
  <si>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</si>
  <si>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</si>
  <si>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</si>
  <si>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</si>
  <si>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</si>
  <si>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</si>
  <si>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</si>
  <si>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</si>
  <si>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</si>
  <si>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</si>
  <si>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</si>
  <si>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</si>
  <si>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</si>
  <si>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</si>
  <si>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</si>
  <si>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</si>
  <si>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</si>
  <si>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</si>
  <si>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</si>
  <si>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</si>
  <si>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</si>
  <si>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</si>
  <si>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</si>
  <si>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</si>
  <si>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</si>
  <si>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</si>
  <si>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</si>
  <si>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</si>
  <si>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</si>
  <si>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</si>
  <si>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</si>
  <si>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</si>
  <si>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</si>
  <si>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</si>
  <si>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</si>
  <si>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</si>
  <si>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</si>
  <si>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</si>
  <si>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</si>
  <si>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</si>
  <si>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</si>
  <si>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</si>
  <si>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</si>
  <si>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</si>
  <si>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</si>
  <si>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</si>
  <si>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</si>
  <si>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</si>
  <si>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</si>
  <si>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</si>
  <si>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</si>
  <si>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</si>
  <si>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</si>
  <si>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</si>
  <si>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</si>
  <si>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</si>
  <si>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</si>
  <si>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</si>
  <si>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</si>
  <si>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</si>
  <si>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</si>
  <si>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</si>
  <si>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</si>
  <si>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</si>
  <si>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</si>
  <si>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</si>
  <si>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</si>
  <si>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</si>
  <si>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</si>
  <si>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</si>
  <si>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</si>
  <si>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</si>
  <si>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</si>
  <si>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</si>
  <si>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</si>
  <si>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</si>
  <si>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</si>
  <si>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</si>
  <si>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</si>
  <si>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</si>
  <si>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</si>
  <si>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</si>
  <si>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</si>
  <si>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</si>
  <si>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</si>
  <si>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</si>
  <si>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</si>
  <si>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</si>
  <si>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</si>
  <si>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</si>
  <si>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</si>
  <si>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</si>
  <si>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</si>
  <si>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</si>
  <si>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</si>
  <si>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</si>
  <si>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</si>
  <si>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</si>
  <si>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</si>
  <si>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</si>
  <si>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</si>
  <si>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</si>
  <si>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</si>
  <si>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</si>
  <si>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</si>
  <si>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</si>
  <si>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</si>
  <si>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</si>
  <si>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</si>
  <si>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</si>
  <si>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</si>
  <si>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</si>
  <si>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</si>
  <si>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</si>
  <si>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</si>
  <si>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</si>
  <si>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</si>
  <si>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</si>
  <si>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</si>
  <si>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</si>
  <si>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</si>
  <si>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</si>
  <si>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</si>
  <si>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</si>
  <si>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</si>
  <si>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</si>
  <si>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</si>
  <si>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</si>
  <si>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</si>
  <si>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</si>
  <si>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</si>
  <si>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</si>
  <si>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</si>
  <si>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</si>
  <si>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</si>
  <si>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</si>
  <si>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</si>
  <si>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</si>
  <si>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</si>
  <si>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</si>
  <si>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</si>
  <si>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</si>
  <si>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</si>
  <si>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</si>
  <si>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</si>
  <si>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</si>
  <si>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</si>
  <si>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</si>
  <si>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</si>
  <si>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</si>
  <si>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</si>
  <si>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</si>
  <si>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</si>
  <si>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</si>
  <si>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</si>
  <si>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</si>
  <si>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</si>
  <si>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</si>
  <si>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</si>
  <si>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</si>
  <si>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</si>
  <si>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</si>
  <si>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</si>
  <si>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</si>
  <si>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</si>
  <si>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</si>
  <si>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</si>
  <si>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</si>
  <si>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</si>
  <si>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</si>
  <si>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</si>
  <si>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</si>
  <si>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</si>
  <si>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</si>
  <si>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</si>
  <si>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</si>
  <si>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</si>
  <si>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</si>
  <si>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</si>
  <si>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</si>
  <si>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</si>
  <si>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</si>
  <si>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</si>
  <si>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</si>
  <si>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</si>
  <si>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</si>
  <si>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</si>
  <si>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</si>
  <si>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</si>
  <si>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</si>
  <si>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</si>
  <si>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</si>
  <si>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</si>
  <si>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</si>
  <si>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</si>
  <si>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</si>
  <si>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</si>
  <si>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</si>
  <si>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</si>
  <si>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</si>
  <si>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</si>
  <si>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</si>
  <si>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</si>
  <si>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</si>
  <si>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</si>
  <si>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</si>
  <si>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</si>
  <si>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</si>
  <si>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</si>
  <si>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</si>
  <si>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</si>
  <si>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</si>
  <si>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</si>
  <si>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</si>
  <si>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</si>
  <si>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</si>
  <si>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</si>
  <si>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</si>
  <si>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</si>
  <si>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</si>
  <si>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</si>
  <si>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</si>
  <si>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</si>
  <si>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</si>
  <si>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</si>
  <si>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</si>
  <si>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</si>
  <si>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</si>
  <si>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</si>
  <si>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</si>
  <si>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</si>
  <si>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</si>
  <si>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</si>
  <si>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</si>
  <si>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</si>
  <si>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</si>
  <si>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</si>
  <si>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</si>
  <si>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</si>
  <si>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</si>
  <si>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</si>
  <si>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</si>
  <si>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</si>
  <si>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</si>
  <si>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</si>
  <si>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</si>
  <si>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</si>
  <si>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</si>
  <si>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</si>
  <si>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</si>
  <si>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</si>
  <si>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</si>
  <si>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</si>
  <si>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</si>
  <si>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</si>
  <si>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</si>
  <si>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</si>
  <si>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</si>
  <si>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</si>
  <si>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</si>
  <si>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</si>
  <si>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</si>
  <si>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</si>
  <si>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</si>
  <si>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</si>
  <si>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</si>
  <si>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</si>
  <si>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</si>
  <si>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</si>
  <si>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</si>
  <si>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</si>
  <si>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</si>
  <si>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</si>
  <si>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</si>
  <si>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</si>
  <si>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</si>
  <si>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</si>
  <si>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</si>
  <si>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</si>
  <si>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</si>
  <si>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</si>
  <si>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</si>
  <si>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</si>
  <si>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</si>
  <si>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</si>
  <si>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</si>
  <si>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</si>
  <si>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</si>
  <si>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</si>
  <si>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</si>
  <si>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</si>
  <si>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</si>
  <si>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</si>
  <si>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</si>
  <si>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</si>
  <si>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</si>
  <si>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</si>
  <si>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</si>
  <si>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</si>
  <si>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</si>
  <si>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</si>
  <si>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</si>
  <si>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</si>
  <si>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</si>
  <si>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</si>
  <si>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</si>
  <si>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</si>
  <si>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</si>
  <si>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</si>
  <si>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</si>
  <si>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</si>
  <si>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</si>
  <si>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</si>
  <si>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</si>
  <si>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</si>
  <si>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</si>
  <si>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</si>
  <si>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</si>
  <si>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</si>
  <si>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</si>
  <si>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</si>
  <si>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</si>
  <si>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</si>
  <si>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</si>
  <si>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</si>
  <si>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</si>
  <si>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</si>
  <si>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</si>
  <si>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</si>
  <si>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</si>
  <si>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</si>
  <si>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</si>
  <si>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</si>
  <si>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</si>
  <si>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</si>
  <si>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</si>
  <si>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</si>
  <si>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</si>
  <si>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</si>
  <si>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</si>
  <si>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</si>
  <si>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</si>
  <si>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</si>
  <si>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</si>
  <si>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</si>
  <si>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</si>
  <si>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</si>
  <si>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</si>
  <si>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</si>
  <si>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</si>
  <si>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</si>
  <si>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</si>
  <si>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</si>
  <si>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</si>
  <si>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</si>
  <si>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</si>
  <si>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</si>
  <si>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</si>
  <si>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</si>
  <si>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</si>
  <si>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</si>
  <si>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</si>
  <si>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</si>
  <si>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</si>
  <si>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</si>
  <si>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</si>
  <si>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</si>
  <si>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</si>
  <si>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</si>
  <si>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</si>
  <si>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</si>
  <si>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</si>
  <si>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</si>
  <si>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</si>
  <si>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</si>
  <si>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</si>
  <si>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</si>
  <si>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</si>
  <si>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</si>
  <si>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</si>
  <si>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</si>
  <si>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</si>
  <si>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</si>
  <si>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</si>
  <si>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</si>
  <si>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</si>
  <si>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</si>
  <si>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</si>
  <si>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</si>
  <si>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</si>
  <si>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</si>
  <si>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</si>
  <si>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</si>
  <si>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</si>
  <si>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</si>
  <si>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</si>
  <si>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</si>
  <si>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</si>
  <si>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</si>
  <si>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</si>
  <si>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</si>
  <si>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</si>
  <si>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</si>
  <si>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</si>
  <si>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</si>
  <si>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</si>
  <si>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</si>
  <si>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</si>
  <si>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</si>
  <si>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</si>
  <si>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</si>
  <si>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</si>
  <si>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</si>
  <si>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</si>
  <si>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</si>
  <si>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</si>
  <si>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</si>
  <si>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</si>
  <si>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</si>
  <si>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</si>
  <si>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</si>
  <si>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</si>
  <si>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</si>
  <si>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</si>
  <si>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</si>
  <si>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</si>
  <si>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</si>
  <si>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</si>
  <si>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</si>
  <si>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</si>
  <si>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</si>
  <si>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</si>
  <si>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</si>
  <si>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</si>
  <si>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</si>
  <si>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</si>
  <si>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</si>
  <si>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</si>
  <si>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</si>
  <si>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</si>
  <si>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</si>
  <si>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</si>
  <si>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</si>
  <si>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</si>
  <si>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</si>
  <si>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</si>
  <si>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</si>
  <si>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</si>
  <si>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</si>
  <si>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</si>
  <si>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</si>
  <si>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</si>
  <si>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</si>
  <si>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</si>
  <si>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</si>
  <si>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</si>
  <si>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</si>
  <si>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</si>
  <si>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</si>
  <si>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</si>
  <si>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</si>
  <si>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</si>
  <si>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</si>
  <si>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</si>
  <si>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</si>
  <si>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</si>
  <si>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</si>
  <si>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</si>
  <si>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</si>
  <si>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</si>
  <si>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</si>
  <si>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</si>
  <si>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</si>
  <si>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</si>
  <si>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</si>
  <si>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</si>
  <si>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</si>
  <si>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</si>
  <si>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</si>
  <si>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</si>
  <si>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</si>
  <si>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</si>
  <si>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</si>
  <si>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</si>
  <si>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</si>
  <si>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</si>
  <si>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</si>
  <si>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</si>
  <si>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</si>
  <si>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</si>
  <si>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</si>
  <si>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</si>
  <si>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</si>
  <si>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</si>
  <si>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</si>
  <si>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</si>
  <si>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</si>
  <si>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</si>
  <si>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</si>
  <si>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</si>
  <si>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</si>
  <si>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</si>
  <si>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</si>
  <si>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</si>
  <si>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</si>
  <si>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</si>
  <si>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</si>
  <si>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</si>
  <si>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</si>
  <si>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</si>
  <si>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</si>
  <si>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</si>
  <si>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</si>
  <si>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</si>
  <si>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</si>
  <si>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</si>
  <si>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</si>
  <si>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</si>
  <si>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</si>
  <si>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</si>
  <si>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</si>
  <si>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</si>
  <si>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</si>
  <si>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</si>
  <si>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</si>
  <si>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</si>
  <si>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</si>
  <si>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</si>
  <si>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</si>
  <si>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</si>
  <si>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</si>
  <si>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</si>
  <si>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</si>
  <si>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</si>
  <si>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</si>
  <si>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</si>
  <si>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</si>
  <si>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</si>
  <si>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</si>
  <si>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</si>
  <si>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</si>
  <si>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</si>
  <si>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</si>
  <si>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</si>
  <si>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</si>
  <si>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</si>
  <si>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</si>
  <si>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</si>
  <si>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</si>
  <si>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</si>
  <si>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</si>
  <si>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</si>
  <si>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</si>
  <si>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</si>
  <si>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</si>
  <si>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</si>
  <si>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</si>
  <si>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</si>
  <si>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</si>
  <si>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</si>
  <si>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</si>
  <si>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</si>
  <si>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</si>
  <si>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</si>
  <si>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</si>
  <si>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</si>
  <si>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</si>
  <si>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</si>
  <si>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</si>
  <si>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</si>
  <si>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</si>
  <si>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</si>
  <si>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</si>
  <si>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</si>
  <si>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</si>
  <si>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</si>
  <si>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</si>
  <si>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</si>
  <si>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</si>
  <si>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</si>
  <si>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</si>
  <si>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</si>
  <si>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</si>
  <si>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</si>
  <si>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</si>
  <si>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</si>
  <si>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</si>
  <si>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</si>
  <si>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</si>
  <si>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</si>
  <si>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</si>
  <si>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</si>
  <si>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</si>
  <si>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</si>
  <si>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</si>
  <si>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</si>
  <si>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</si>
  <si>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</si>
  <si>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</si>
  <si>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</si>
  <si>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</si>
  <si>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</si>
  <si>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</si>
  <si>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</si>
  <si>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</si>
  <si>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</si>
  <si>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</si>
  <si>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</si>
  <si>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</si>
  <si>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</si>
  <si>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</si>
  <si>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</si>
  <si>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</si>
  <si>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</si>
  <si>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</si>
  <si>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</si>
  <si>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</si>
  <si>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</si>
  <si>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</si>
  <si>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</si>
  <si>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</si>
  <si>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</si>
  <si>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</si>
  <si>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</si>
  <si>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</si>
  <si>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</si>
  <si>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</si>
  <si>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</si>
  <si>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</si>
  <si>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</si>
  <si>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</si>
  <si>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</si>
  <si>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</si>
  <si>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</si>
  <si>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</si>
  <si>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</si>
  <si>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</si>
  <si>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</si>
  <si>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</si>
  <si>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</si>
  <si>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</si>
  <si>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</si>
  <si>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</si>
  <si>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</si>
  <si>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</si>
  <si>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</si>
  <si>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</si>
  <si>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</si>
  <si>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</si>
  <si>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</si>
  <si>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</si>
  <si>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</si>
  <si>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</si>
  <si>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</si>
  <si>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</si>
  <si>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</si>
  <si>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</si>
  <si>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</si>
  <si>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</si>
  <si>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</si>
  <si>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</si>
  <si>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</si>
  <si>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</si>
  <si>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</si>
  <si>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</si>
  <si>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</si>
  <si>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</si>
  <si>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</si>
  <si>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</si>
  <si>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</si>
  <si>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</si>
  <si>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</si>
  <si>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</si>
  <si>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</si>
  <si>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</si>
  <si>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</si>
  <si>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</si>
  <si>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</si>
  <si>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</si>
  <si>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</si>
  <si>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</si>
  <si>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</si>
  <si>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</si>
  <si>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</si>
  <si>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</si>
  <si>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</si>
  <si>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</si>
  <si>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</si>
  <si>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</si>
  <si>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</si>
  <si>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</si>
  <si>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</si>
  <si>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</si>
  <si>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</si>
  <si>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</si>
  <si>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</si>
  <si>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</si>
  <si>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</si>
  <si>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</si>
  <si>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</si>
  <si>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</si>
  <si>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</si>
  <si>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</si>
  <si>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</si>
  <si>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</si>
  <si>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</si>
  <si>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</si>
  <si>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</si>
  <si>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</si>
  <si>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</si>
  <si>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</si>
  <si>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</si>
  <si>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</si>
  <si>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</si>
  <si>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</si>
  <si>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</si>
  <si>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</si>
  <si>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</si>
  <si>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</si>
  <si>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</si>
  <si>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</si>
  <si>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</si>
  <si>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</si>
  <si>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</si>
  <si>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</si>
  <si>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</si>
  <si>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</si>
  <si>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</si>
  <si>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</si>
  <si>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</si>
  <si>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</si>
  <si>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</si>
  <si>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</si>
  <si>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</si>
  <si>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</si>
  <si>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</si>
  <si>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</si>
  <si>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</si>
  <si>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</si>
  <si>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</si>
  <si>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</si>
  <si>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</si>
  <si>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</si>
  <si>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</si>
  <si>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</si>
  <si>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</si>
  <si>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</si>
  <si>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</si>
  <si>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</si>
  <si>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</si>
  <si>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</si>
  <si>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</si>
  <si>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</si>
  <si>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</si>
  <si>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</si>
  <si>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</si>
  <si>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</si>
  <si>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</si>
  <si>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</si>
  <si>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</si>
  <si>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</si>
  <si>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</si>
  <si>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</si>
  <si>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</si>
  <si>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</si>
  <si>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</si>
  <si>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</si>
  <si>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</si>
  <si>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</si>
  <si>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</si>
  <si>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</si>
  <si>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</si>
  <si>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</si>
  <si>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</si>
  <si>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</si>
  <si>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</si>
  <si>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</si>
  <si>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</si>
  <si>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</si>
  <si>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</si>
  <si>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</si>
  <si>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</si>
  <si>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</si>
  <si>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</si>
  <si>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</si>
  <si>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</si>
  <si>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</si>
  <si>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</si>
  <si>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</si>
  <si>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</si>
  <si>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</si>
  <si>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</si>
  <si>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</si>
  <si>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</si>
  <si>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</si>
  <si>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</si>
  <si>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</si>
  <si>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</si>
  <si>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</si>
  <si>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</si>
  <si>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</si>
  <si>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</si>
  <si>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</si>
  <si>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</si>
  <si>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</si>
  <si>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</si>
  <si>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</si>
  <si>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</si>
  <si>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</si>
  <si>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</si>
  <si>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</si>
  <si>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</si>
  <si>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</si>
  <si>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</si>
  <si>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</si>
  <si>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</si>
  <si>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</si>
  <si>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</si>
  <si>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</si>
  <si>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</si>
  <si>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</si>
  <si>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</si>
  <si>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</si>
  <si>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</si>
  <si>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</si>
  <si>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</si>
  <si>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</si>
  <si>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</si>
  <si>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</si>
  <si>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</si>
  <si>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</si>
  <si>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</si>
  <si>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</si>
  <si>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</si>
  <si>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</si>
  <si>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</si>
  <si>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</si>
  <si>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</si>
  <si>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</si>
  <si>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</si>
  <si>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</si>
  <si>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</si>
  <si>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</si>
  <si>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</si>
  <si>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</si>
  <si>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</si>
  <si>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</si>
  <si>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</si>
  <si>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</si>
  <si>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</si>
  <si>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</si>
  <si>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</si>
  <si>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</si>
  <si>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</si>
  <si>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</si>
  <si>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</si>
  <si>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</si>
  <si>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</si>
  <si>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</si>
  <si>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</si>
  <si>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</si>
  <si>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</si>
  <si>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</si>
  <si>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</si>
  <si>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</si>
  <si>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</si>
  <si>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</si>
  <si>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</si>
  <si>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</si>
  <si>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</si>
  <si>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</si>
  <si>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</si>
  <si>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</si>
  <si>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</si>
  <si>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</si>
  <si>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</si>
  <si>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</si>
  <si>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</si>
  <si>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</si>
  <si>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</si>
  <si>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</si>
  <si>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</si>
  <si>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</si>
  <si>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</si>
  <si>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</si>
  <si>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</si>
  <si>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</si>
  <si>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</si>
  <si>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</si>
  <si>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</si>
  <si>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</si>
  <si>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</si>
  <si>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</si>
  <si>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</si>
  <si>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</si>
  <si>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</si>
  <si>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</si>
  <si>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</si>
  <si>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</si>
  <si>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</si>
  <si>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</si>
  <si>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</si>
  <si>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</si>
  <si>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</si>
  <si>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</si>
  <si>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</si>
  <si>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</si>
  <si>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</si>
  <si>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</si>
  <si>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</si>
  <si>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</si>
  <si>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</si>
  <si>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</si>
  <si>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</si>
  <si>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</si>
  <si>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</si>
  <si>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</si>
  <si>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</si>
  <si>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</si>
  <si>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</si>
  <si>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</si>
  <si>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</si>
  <si>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</si>
  <si>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</si>
  <si>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</si>
  <si>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</si>
  <si>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</si>
  <si>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</si>
  <si>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</si>
  <si>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</si>
  <si>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</si>
  <si>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</si>
  <si>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</si>
  <si>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</si>
  <si>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</si>
  <si>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</si>
  <si>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</si>
  <si>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</si>
  <si>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</si>
  <si>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</si>
  <si>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</si>
  <si>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</si>
  <si>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</si>
  <si>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</si>
  <si>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</si>
  <si>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</si>
  <si>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</si>
  <si>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</si>
  <si>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</si>
  <si>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</si>
  <si>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</si>
  <si>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</si>
  <si>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</si>
  <si>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</si>
  <si>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</si>
  <si>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</si>
  <si>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</si>
  <si>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</si>
  <si>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</si>
  <si>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</si>
  <si>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</si>
  <si>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</si>
  <si>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</si>
  <si>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</si>
  <si>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</si>
  <si>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</si>
  <si>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</si>
  <si>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</si>
  <si>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</si>
  <si>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</si>
  <si>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</si>
  <si>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</si>
  <si>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</si>
  <si>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</si>
  <si>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</si>
  <si>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</si>
  <si>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</si>
  <si>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</si>
  <si>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</si>
  <si>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</si>
  <si>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</si>
  <si>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</si>
  <si>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</si>
  <si>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</si>
  <si>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</si>
  <si>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</si>
  <si>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</si>
  <si>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</si>
  <si>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</si>
  <si>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</si>
  <si>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</si>
  <si>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</si>
  <si>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</si>
  <si>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</si>
  <si>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</si>
  <si>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</si>
  <si>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</si>
  <si>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</si>
  <si>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</si>
  <si>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</si>
  <si>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</si>
  <si>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</si>
  <si>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</si>
  <si>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</si>
  <si>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</si>
  <si>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</si>
  <si>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</si>
  <si>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</si>
  <si>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</si>
  <si>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</si>
  <si>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</si>
  <si>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</si>
  <si>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</si>
  <si>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</si>
  <si>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</si>
  <si>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</si>
  <si>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</si>
  <si>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</si>
  <si>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</si>
  <si>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</si>
  <si>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</si>
  <si>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</si>
  <si>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</si>
  <si>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</si>
  <si>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</si>
  <si>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</si>
  <si>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</si>
  <si>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</si>
  <si>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</si>
  <si>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</si>
  <si>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</si>
  <si>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</si>
  <si>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</si>
  <si>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</si>
  <si>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</si>
  <si>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</si>
  <si>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</si>
  <si>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</si>
  <si>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</si>
  <si>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</si>
  <si>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</si>
  <si>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</si>
  <si>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</si>
  <si>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</si>
  <si>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</si>
  <si>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</si>
  <si>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</si>
  <si>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</si>
  <si>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</si>
  <si>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</si>
  <si>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</si>
  <si>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</si>
  <si>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</si>
  <si>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</si>
  <si>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</si>
  <si>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</si>
  <si>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</si>
  <si>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</si>
  <si>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</si>
  <si>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</si>
  <si>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</si>
  <si>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</si>
  <si>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</si>
  <si>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</si>
  <si>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</si>
  <si>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</si>
  <si>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</si>
  <si>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</si>
  <si>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</si>
  <si>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</si>
  <si>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</si>
  <si>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</si>
  <si>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</si>
  <si>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</si>
  <si>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</si>
  <si>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</si>
  <si>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</si>
  <si>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</si>
  <si>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</si>
  <si>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</si>
  <si>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</si>
  <si>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</si>
  <si>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</si>
  <si>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</si>
  <si>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</si>
  <si>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</si>
  <si>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</si>
  <si>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</si>
  <si>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</si>
  <si>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</si>
  <si>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</si>
  <si>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</si>
  <si>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</si>
  <si>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</si>
  <si>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</si>
  <si>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</si>
  <si>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</si>
  <si>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</si>
  <si>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</si>
  <si>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</si>
  <si>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</si>
  <si>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</si>
  <si>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</si>
  <si>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</si>
  <si>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</si>
  <si>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</si>
  <si>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</si>
  <si>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</si>
  <si>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</si>
  <si>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</si>
  <si>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</si>
  <si>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</si>
  <si>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</si>
  <si>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</si>
  <si>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</si>
  <si>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</si>
  <si>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</si>
  <si>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</si>
  <si>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</si>
  <si>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</si>
  <si>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</si>
  <si>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</si>
  <si>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</si>
  <si>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</si>
  <si>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</si>
  <si>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</si>
  <si>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</si>
  <si>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</si>
  <si>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</si>
  <si>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</si>
  <si>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</si>
  <si>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</si>
  <si>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</si>
  <si>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</si>
  <si>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</si>
  <si>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</si>
  <si>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</si>
  <si>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</si>
  <si>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</si>
  <si>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</si>
  <si>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</si>
  <si>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</si>
  <si>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</si>
  <si>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</si>
  <si>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</si>
  <si>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</si>
  <si>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</si>
  <si>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</si>
  <si>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</si>
  <si>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</si>
  <si>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</si>
  <si>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</si>
  <si>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</si>
  <si>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</si>
  <si>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</si>
  <si>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</si>
  <si>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</si>
  <si>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</si>
  <si>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</si>
  <si>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</si>
  <si>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</si>
  <si>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</si>
  <si>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</si>
  <si>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</si>
  <si>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</si>
  <si>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</si>
  <si>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</si>
  <si>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</si>
  <si>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</si>
  <si>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</si>
  <si>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</si>
  <si>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</si>
  <si>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</si>
  <si>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</si>
  <si>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</si>
  <si>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</si>
  <si>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</si>
  <si>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</si>
  <si>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</si>
  <si>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</si>
  <si>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</si>
  <si>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</si>
  <si>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</si>
  <si>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</si>
  <si>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</si>
  <si>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</si>
  <si>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</si>
  <si>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</si>
  <si>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</si>
  <si>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</si>
  <si>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</si>
  <si>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</si>
  <si>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</si>
  <si>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</si>
  <si>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</si>
  <si>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</si>
  <si>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</si>
  <si>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</si>
  <si>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</si>
  <si>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</si>
  <si>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</si>
  <si>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</si>
  <si>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</si>
  <si>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</si>
  <si>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</si>
  <si>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</si>
  <si>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</si>
  <si>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</si>
  <si>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</si>
  <si>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</si>
  <si>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</si>
  <si>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</si>
  <si>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</si>
  <si>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</si>
  <si>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</si>
  <si>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</si>
  <si>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</si>
  <si>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</si>
  <si>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</si>
  <si>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</si>
  <si>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</si>
  <si>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</si>
  <si>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</si>
  <si>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</si>
  <si>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</si>
  <si>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</si>
  <si>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</si>
  <si>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</si>
  <si>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</si>
  <si>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</si>
  <si>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</si>
  <si>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</si>
  <si>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</si>
  <si>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</si>
  <si>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</si>
  <si>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</si>
  <si>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</si>
  <si>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</si>
  <si>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</si>
  <si>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</si>
  <si>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</si>
  <si>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</si>
  <si>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</si>
  <si>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</si>
  <si>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</si>
  <si>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</si>
  <si>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</si>
  <si>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</si>
  <si>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</si>
  <si>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</si>
  <si>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</si>
  <si>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</si>
  <si>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</si>
  <si>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</si>
  <si>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</si>
  <si>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</si>
  <si>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</si>
  <si>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</si>
  <si>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</si>
  <si>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</si>
  <si>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</si>
  <si>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</si>
  <si>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</si>
  <si>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</si>
  <si>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</si>
  <si>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</si>
  <si>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</si>
  <si>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</si>
  <si>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</si>
  <si>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</si>
  <si>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</si>
  <si>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</si>
  <si>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</si>
  <si>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</si>
  <si>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</si>
  <si>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</si>
  <si>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</si>
  <si>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</si>
  <si>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</si>
  <si>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</si>
  <si>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</si>
  <si>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</si>
  <si>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</si>
  <si>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</si>
  <si>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</si>
  <si>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</si>
  <si>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</si>
  <si>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</si>
  <si>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</si>
  <si>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</si>
  <si>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</si>
  <si>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</si>
  <si>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</si>
  <si>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</si>
  <si>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</si>
  <si>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</si>
  <si>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</si>
  <si>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</si>
  <si>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</si>
  <si>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</si>
  <si>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</si>
  <si>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</si>
  <si>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</si>
  <si>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</si>
  <si>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</si>
  <si>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</si>
  <si>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</si>
  <si>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</si>
  <si>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</si>
  <si>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</si>
  <si>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</si>
  <si>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</si>
  <si>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</si>
  <si>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</si>
  <si>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</si>
  <si>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</si>
  <si>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</si>
  <si>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</si>
  <si>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</si>
  <si>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</si>
  <si>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</si>
  <si>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</si>
  <si>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</si>
  <si>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</si>
  <si>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</si>
  <si>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</si>
  <si>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</si>
  <si>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</si>
  <si>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</si>
  <si>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</si>
  <si>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</si>
  <si>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</si>
  <si>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</si>
  <si>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</si>
  <si>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</si>
  <si>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</si>
  <si>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</si>
  <si>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</si>
  <si>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</si>
  <si>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</si>
  <si>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</si>
  <si>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</si>
  <si>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</si>
  <si>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</si>
  <si>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</si>
  <si>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</si>
  <si>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</si>
  <si>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</si>
  <si>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</si>
  <si>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</si>
  <si>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</si>
  <si>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</si>
  <si>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</si>
  <si>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</si>
  <si>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</si>
  <si>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</si>
  <si>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</si>
  <si>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</si>
  <si>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</si>
  <si>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</si>
  <si>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</si>
  <si>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</si>
  <si>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</si>
  <si>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</si>
  <si>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</si>
  <si>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</si>
  <si>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</si>
  <si>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</si>
  <si>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</si>
  <si>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</si>
  <si>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</si>
  <si>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</si>
  <si>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</si>
  <si>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</si>
  <si>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</si>
  <si>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</si>
  <si>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</si>
  <si>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</si>
  <si>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</si>
  <si>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</si>
  <si>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</si>
  <si>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</si>
  <si>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</si>
  <si>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</si>
  <si>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</si>
  <si>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</si>
  <si>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</si>
  <si>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</si>
  <si>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</si>
  <si>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</si>
  <si>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</si>
  <si>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</si>
  <si>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</si>
  <si>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</si>
  <si>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</si>
  <si>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</si>
  <si>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</si>
  <si>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</si>
  <si>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</si>
  <si>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</si>
  <si>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</si>
  <si>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</si>
  <si>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</si>
  <si>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</si>
  <si>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</si>
  <si>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</si>
  <si>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</si>
  <si>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</si>
  <si>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</si>
  <si>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</si>
  <si>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</si>
  <si>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</si>
  <si>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</si>
  <si>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</si>
  <si>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</si>
  <si>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</si>
  <si>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</si>
  <si>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</si>
  <si>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</si>
  <si>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</si>
  <si>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</si>
  <si>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</si>
  <si>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</si>
  <si>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</si>
  <si>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</si>
  <si>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</si>
  <si>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</si>
  <si>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</si>
  <si>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</si>
  <si>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</si>
  <si>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</si>
  <si>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</si>
  <si>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</si>
  <si>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</si>
  <si>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</si>
  <si>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</si>
  <si>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</si>
  <si>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</si>
  <si>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</si>
  <si>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</si>
  <si>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</si>
  <si>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</si>
  <si>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</si>
  <si>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</si>
  <si>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</si>
  <si>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</si>
  <si>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</si>
  <si>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</si>
  <si>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</si>
  <si>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</si>
  <si>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</si>
  <si>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</si>
  <si>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</si>
  <si>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</si>
  <si>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</si>
  <si>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</si>
  <si>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</si>
  <si>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</si>
  <si>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</si>
  <si>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</si>
  <si>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</si>
  <si>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</si>
  <si>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</si>
  <si>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</si>
  <si>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</si>
  <si>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</si>
  <si>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</si>
  <si>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</si>
  <si>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</si>
  <si>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</si>
  <si>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</si>
  <si>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</si>
  <si>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</si>
  <si>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</si>
  <si>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</si>
  <si>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</si>
  <si>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</si>
  <si>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</si>
  <si>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</si>
  <si>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</si>
  <si>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</si>
  <si>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</si>
  <si>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</si>
  <si>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</si>
  <si>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</si>
  <si>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</si>
  <si>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</si>
  <si>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</si>
  <si>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</si>
  <si>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</si>
  <si>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</si>
  <si>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</si>
  <si>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</si>
  <si>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</si>
  <si>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</si>
  <si>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</si>
  <si>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</si>
  <si>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</si>
  <si>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</si>
  <si>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</si>
  <si>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</si>
  <si>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</si>
  <si>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</si>
  <si>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</si>
  <si>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</si>
  <si>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</si>
  <si>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</si>
  <si>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</si>
  <si>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</si>
  <si>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</si>
  <si>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</si>
  <si>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</si>
  <si>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</si>
  <si>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</si>
  <si>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</si>
  <si>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</si>
  <si>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</si>
  <si>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</si>
  <si>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</si>
  <si>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</si>
  <si>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</si>
  <si>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</si>
  <si>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</si>
  <si>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</si>
  <si>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</si>
  <si>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</si>
  <si>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</si>
  <si>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</si>
  <si>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</si>
  <si>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</si>
  <si>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</si>
  <si>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</si>
  <si>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</si>
  <si>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</si>
  <si>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</si>
  <si>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</si>
  <si>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</si>
  <si>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</si>
  <si>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</si>
  <si>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</si>
  <si>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</si>
  <si>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</si>
  <si>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</si>
  <si>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</si>
  <si>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</si>
  <si>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</si>
  <si>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</si>
  <si>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</si>
  <si>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</si>
  <si>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</si>
  <si>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</si>
  <si>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</si>
  <si>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</si>
  <si>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</si>
  <si>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</si>
  <si>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</si>
  <si>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</si>
  <si>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</si>
  <si>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</si>
  <si>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</si>
  <si>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</si>
  <si>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</si>
  <si>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</si>
  <si>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</si>
  <si>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</si>
  <si>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</si>
  <si>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</si>
  <si>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</si>
  <si>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</si>
  <si>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</si>
  <si>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</si>
  <si>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</si>
  <si>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</si>
  <si>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</si>
  <si>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</si>
  <si>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</si>
  <si>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</si>
  <si>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</si>
  <si>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</si>
  <si>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</si>
  <si>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</si>
  <si>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</si>
  <si>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</si>
  <si>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</si>
  <si>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</si>
  <si>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</si>
  <si>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</si>
  <si>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</si>
  <si>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</si>
  <si>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</si>
  <si>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</si>
  <si>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</si>
  <si>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</si>
  <si>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</si>
  <si>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</si>
  <si>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</si>
  <si>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</si>
  <si>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</si>
  <si>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</si>
  <si>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</si>
  <si>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</si>
  <si>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</si>
  <si>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</si>
  <si>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</si>
  <si>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</si>
  <si>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</si>
  <si>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</si>
  <si>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</si>
  <si>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</si>
  <si>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</si>
  <si>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</si>
  <si>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</si>
  <si>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</si>
  <si>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</si>
  <si>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</si>
  <si>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</si>
  <si>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</si>
  <si>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</si>
  <si>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</si>
  <si>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</si>
  <si>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</si>
  <si>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</si>
  <si>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</si>
  <si>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</si>
  <si>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</si>
  <si>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</si>
  <si>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</si>
  <si>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</si>
  <si>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</si>
  <si>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</si>
  <si>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</si>
  <si>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</si>
  <si>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</si>
  <si>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</si>
  <si>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</si>
  <si>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</si>
  <si>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</si>
  <si>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</si>
  <si>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</si>
  <si>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</si>
  <si>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</si>
  <si>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</si>
  <si>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</si>
  <si>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</si>
  <si>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</si>
  <si>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</si>
  <si>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</si>
  <si>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</si>
  <si>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</si>
  <si>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</si>
  <si>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</si>
  <si>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</si>
  <si>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</si>
  <si>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</si>
  <si>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</si>
  <si>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</si>
  <si>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</si>
  <si>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</si>
  <si>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</si>
  <si>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</si>
  <si>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</si>
  <si>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</si>
  <si>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</si>
  <si>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</si>
  <si>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</si>
  <si>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</si>
  <si>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</si>
  <si>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</si>
  <si>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</si>
  <si>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</si>
  <si>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</si>
  <si>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</si>
  <si>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</si>
  <si>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</si>
  <si>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</si>
  <si>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</si>
  <si>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</si>
  <si>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</si>
  <si>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</si>
  <si>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</si>
  <si>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</si>
  <si>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</si>
  <si>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</si>
  <si>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</si>
  <si>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</si>
  <si>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</si>
  <si>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</si>
  <si>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</si>
  <si>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</si>
  <si>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</si>
  <si>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</si>
  <si>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</si>
  <si>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</si>
  <si>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</si>
  <si>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</si>
  <si>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</si>
  <si>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</si>
  <si>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</si>
  <si>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</si>
  <si>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</si>
  <si>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</si>
  <si>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</si>
  <si>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</si>
  <si>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</si>
  <si>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</si>
  <si>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</si>
  <si>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</si>
  <si>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</si>
  <si>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</si>
  <si>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</si>
  <si>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</si>
  <si>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</si>
  <si>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</si>
  <si>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</si>
  <si>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</si>
  <si>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</si>
  <si>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</si>
  <si>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</si>
  <si>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</si>
  <si>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</si>
  <si>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</si>
  <si>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</si>
  <si>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</si>
  <si>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</si>
  <si>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</si>
  <si>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</si>
  <si>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</si>
  <si>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</si>
  <si>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</si>
  <si>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</si>
  <si>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</si>
  <si>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</si>
  <si>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</si>
  <si>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</si>
  <si>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</si>
  <si>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</si>
  <si>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</si>
  <si>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</si>
  <si>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</si>
  <si>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</si>
  <si>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</si>
  <si>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</si>
  <si>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</si>
  <si>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</si>
  <si>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</si>
  <si>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</si>
  <si>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</si>
  <si>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</si>
  <si>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</si>
  <si>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</si>
  <si>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</si>
  <si>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</si>
  <si>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</si>
  <si>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</si>
  <si>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</si>
  <si>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</si>
  <si>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</si>
  <si>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</si>
  <si>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</si>
  <si>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</si>
  <si>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</si>
  <si>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</si>
  <si>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</si>
  <si>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</si>
  <si>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</si>
  <si>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</si>
  <si>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</si>
  <si>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</si>
  <si>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</si>
  <si>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</si>
  <si>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</si>
  <si>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</si>
  <si>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</si>
  <si>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</si>
  <si>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</si>
  <si>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</si>
  <si>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</si>
  <si>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</si>
  <si>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</si>
  <si>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</si>
  <si>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</si>
  <si>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</si>
  <si>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</si>
  <si>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</si>
  <si>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</si>
  <si>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</si>
  <si>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</si>
  <si>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</si>
  <si>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</si>
  <si>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</si>
  <si>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</si>
  <si>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</si>
  <si>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</si>
  <si>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</si>
  <si>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</si>
  <si>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</si>
  <si>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</si>
  <si>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</si>
  <si>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</si>
  <si>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</si>
  <si>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</si>
  <si>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</si>
  <si>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</si>
  <si>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</si>
  <si>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</si>
  <si>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</si>
  <si>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</si>
  <si>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</si>
  <si>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</si>
  <si>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</si>
  <si>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</si>
  <si>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</si>
  <si>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</si>
  <si>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</si>
  <si>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</si>
  <si>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</si>
  <si>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</si>
  <si>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</si>
  <si>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</si>
  <si>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</si>
  <si>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</si>
  <si>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</si>
  <si>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</si>
  <si>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</si>
  <si>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</si>
  <si>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</si>
  <si>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</si>
  <si>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</si>
  <si>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</si>
  <si>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</si>
  <si>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</si>
  <si>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</si>
  <si>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</si>
  <si>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</si>
  <si>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</si>
  <si>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</si>
  <si>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</si>
  <si>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</si>
  <si>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</si>
  <si>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</si>
  <si>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</si>
  <si>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</si>
  <si>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</si>
  <si>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</si>
  <si>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</si>
  <si>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</si>
  <si>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</si>
  <si>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</si>
  <si>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</si>
  <si>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</si>
  <si>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</si>
  <si>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</si>
  <si>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</si>
  <si>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</si>
  <si>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</si>
  <si>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</si>
  <si>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</si>
  <si>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</si>
  <si>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</si>
  <si>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</si>
  <si>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</si>
  <si>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</si>
  <si>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</si>
  <si>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</si>
  <si>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</si>
  <si>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</si>
  <si>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</si>
  <si>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</si>
  <si>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</si>
  <si>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</si>
  <si>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</si>
  <si>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</si>
  <si>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</si>
  <si>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</si>
  <si>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</si>
  <si>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</si>
  <si>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</si>
  <si>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</si>
  <si>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</si>
  <si>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</si>
  <si>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</si>
  <si>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</si>
  <si>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</si>
  <si>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</si>
  <si>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</si>
  <si>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</si>
  <si>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</si>
  <si>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</si>
  <si>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</si>
  <si>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</si>
  <si>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</si>
  <si>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</si>
  <si>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</si>
  <si>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</si>
  <si>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</si>
  <si>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</si>
  <si>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</si>
  <si>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</si>
  <si>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</si>
  <si>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</si>
  <si>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</si>
  <si>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</si>
  <si>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</si>
  <si>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</si>
  <si>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</si>
  <si>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</si>
  <si>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</si>
  <si>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</si>
  <si>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</si>
  <si>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</si>
  <si>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</si>
  <si>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</si>
  <si>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</si>
  <si>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</si>
  <si>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</si>
  <si>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</si>
  <si>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</si>
  <si>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</si>
  <si>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</si>
  <si>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</si>
  <si>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</si>
  <si>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</si>
  <si>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</si>
  <si>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</si>
  <si>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</si>
  <si>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</si>
  <si>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</si>
  <si>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</si>
  <si>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</si>
  <si>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</si>
  <si>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</si>
  <si>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</si>
  <si>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</si>
  <si>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</si>
  <si>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</si>
  <si>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</si>
  <si>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</si>
  <si>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</si>
  <si>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</si>
  <si>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</si>
  <si>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</si>
  <si>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</si>
  <si>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</si>
  <si>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</si>
  <si>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</si>
  <si>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</si>
  <si>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</si>
  <si>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</si>
  <si>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</si>
  <si>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</si>
  <si>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</si>
  <si>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</si>
  <si>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</si>
  <si>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</si>
  <si>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</si>
  <si>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</si>
  <si>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</si>
  <si>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</si>
  <si>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</si>
  <si>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</si>
  <si>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</si>
  <si>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</si>
  <si>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</si>
  <si>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</si>
  <si>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</si>
  <si>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</si>
  <si>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</si>
  <si>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</si>
  <si>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</si>
  <si>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</si>
  <si>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</si>
  <si>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</si>
  <si>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</si>
  <si>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</si>
  <si>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</si>
  <si>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</si>
  <si>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</si>
  <si>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</si>
  <si>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</si>
  <si>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</si>
  <si>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</si>
  <si>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</si>
  <si>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</si>
  <si>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</si>
  <si>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</si>
  <si>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</si>
  <si>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</si>
  <si>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</si>
  <si>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</si>
  <si>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</si>
  <si>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</si>
  <si>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</si>
  <si>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</si>
  <si>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</si>
  <si>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</si>
  <si>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</si>
  <si>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</si>
  <si>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</si>
  <si>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</si>
  <si>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</si>
  <si>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</si>
  <si>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</si>
  <si>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</si>
  <si>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</si>
  <si>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</si>
  <si>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</si>
  <si>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</si>
  <si>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</si>
  <si>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</si>
  <si>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</si>
  <si>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</si>
  <si>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</si>
  <si>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</si>
  <si>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</si>
  <si>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</si>
  <si>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</si>
  <si>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</si>
  <si>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</si>
  <si>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</si>
  <si>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</si>
  <si>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</si>
  <si>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</si>
  <si>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</si>
  <si>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</si>
  <si>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</si>
  <si>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</si>
  <si>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</si>
  <si>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</si>
  <si>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</si>
  <si>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</si>
  <si>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</si>
  <si>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</si>
  <si>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</si>
  <si>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</si>
  <si>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</si>
  <si>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</si>
  <si>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</si>
  <si>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</si>
  <si>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</si>
  <si>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</si>
  <si>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</si>
  <si>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</si>
  <si>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</si>
  <si>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</si>
  <si>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</si>
  <si>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</si>
  <si>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</si>
  <si>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</si>
  <si>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</si>
  <si>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</si>
  <si>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</si>
  <si>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</si>
  <si>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</si>
  <si>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</si>
  <si>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</si>
  <si>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</si>
  <si>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</si>
  <si>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</si>
  <si>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</si>
  <si>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</si>
  <si>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</si>
  <si>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</si>
  <si>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</si>
  <si>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</si>
  <si>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</si>
  <si>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</si>
  <si>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</si>
  <si>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</si>
  <si>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</si>
  <si>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</si>
  <si>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</si>
  <si>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</si>
  <si>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</si>
  <si>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</si>
  <si>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</si>
  <si>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</si>
  <si>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</si>
  <si>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</si>
  <si>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</si>
  <si>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</si>
  <si>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</si>
  <si>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</si>
  <si>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</si>
  <si>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</si>
  <si>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</si>
  <si>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</si>
  <si>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</si>
  <si>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</si>
  <si>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</si>
  <si>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</si>
  <si>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</si>
  <si>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</si>
  <si>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</si>
  <si>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</si>
  <si>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</si>
  <si>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</si>
  <si>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</si>
  <si>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</si>
  <si>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</si>
  <si>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</si>
  <si>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</si>
  <si>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</si>
  <si>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</si>
  <si>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</si>
  <si>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</si>
  <si>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</si>
  <si>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</si>
  <si>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</si>
  <si>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</si>
  <si>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</si>
  <si>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</si>
  <si>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</si>
  <si>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</si>
  <si>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</si>
  <si>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</si>
  <si>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</si>
  <si>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</si>
  <si>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</si>
  <si>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</si>
  <si>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</si>
  <si>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</si>
  <si>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</si>
  <si>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</si>
  <si>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</si>
  <si>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</si>
  <si>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</si>
  <si>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</si>
  <si>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</si>
  <si>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</si>
  <si>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</si>
  <si>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</si>
  <si>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</si>
  <si>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</si>
  <si>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</si>
  <si>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</si>
  <si>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</si>
  <si>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</si>
  <si>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</si>
  <si>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</si>
  <si>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</si>
  <si>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</si>
  <si>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</si>
  <si>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</si>
  <si>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</si>
  <si>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</si>
  <si>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</si>
  <si>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</si>
  <si>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</si>
  <si>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</si>
  <si>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</si>
  <si>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</si>
  <si>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</si>
  <si>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</si>
  <si>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</si>
  <si>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</si>
  <si>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</si>
  <si>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</si>
  <si>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</si>
  <si>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</si>
  <si>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</si>
  <si>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</si>
  <si>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</si>
  <si>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</si>
  <si>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</si>
  <si>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</si>
  <si>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</si>
  <si>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</si>
  <si>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</si>
  <si>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</si>
  <si>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</si>
  <si>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</si>
  <si>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</si>
  <si>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</si>
  <si>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</si>
  <si>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</si>
  <si>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</si>
  <si>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</si>
  <si>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</si>
  <si>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</si>
  <si>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</si>
  <si>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</si>
  <si>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</si>
  <si>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</si>
  <si>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</si>
  <si>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</si>
  <si>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</si>
  <si>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</si>
  <si>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</si>
  <si>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</si>
  <si>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</si>
  <si>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</si>
  <si>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</si>
  <si>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</si>
  <si>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</si>
  <si>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</si>
  <si>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</si>
  <si>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</si>
  <si>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</si>
  <si>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</si>
  <si>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</si>
  <si>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</si>
  <si>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</si>
  <si>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</si>
  <si>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</si>
  <si>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</si>
  <si>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</si>
  <si>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</si>
  <si>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</si>
  <si>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</si>
  <si>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</si>
  <si>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</si>
  <si>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</si>
  <si>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</si>
  <si>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</si>
  <si>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</si>
  <si>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</si>
  <si>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</si>
  <si>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</si>
  <si>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</si>
  <si>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</si>
  <si>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</si>
  <si>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</si>
  <si>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</si>
  <si>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</si>
  <si>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</si>
  <si>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</si>
  <si>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</si>
  <si>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</si>
  <si>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</si>
  <si>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</si>
  <si>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</si>
  <si>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</si>
  <si>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</si>
  <si>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</si>
  <si>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</si>
  <si>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</si>
  <si>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</si>
  <si>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</si>
  <si>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</si>
  <si>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</si>
  <si>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</si>
  <si>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</si>
  <si>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</si>
  <si>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</si>
  <si>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</si>
  <si>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</si>
  <si>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</si>
  <si>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</si>
  <si>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</si>
  <si>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</si>
  <si>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</si>
  <si>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</si>
  <si>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</si>
  <si>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</si>
  <si>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</si>
  <si>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</si>
  <si>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</si>
  <si>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</si>
  <si>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</si>
  <si>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</si>
  <si>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</si>
  <si>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</si>
  <si>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</si>
  <si>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</si>
  <si>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</si>
  <si>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</si>
  <si>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</si>
  <si>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</si>
  <si>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</si>
  <si>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</si>
  <si>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</si>
  <si>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</si>
  <si>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</si>
  <si>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</si>
  <si>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</si>
  <si>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</si>
  <si>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</si>
  <si>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</si>
  <si>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</si>
  <si>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</si>
  <si>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</si>
  <si>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</si>
  <si>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</si>
  <si>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</si>
  <si>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</si>
  <si>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</si>
  <si>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</si>
  <si>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</si>
  <si>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</si>
  <si>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</si>
  <si>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</si>
  <si>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</si>
  <si>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</si>
  <si>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</si>
  <si>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</si>
  <si>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</si>
  <si>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</si>
  <si>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</si>
  <si>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</si>
  <si>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</si>
  <si>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</si>
  <si>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</si>
  <si>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</si>
  <si>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</si>
  <si>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</si>
  <si>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</si>
  <si>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</si>
  <si>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</si>
  <si>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</si>
  <si>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</si>
  <si>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</si>
  <si>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</si>
  <si>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</si>
  <si>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</si>
  <si>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</si>
  <si>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</si>
  <si>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</si>
  <si>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</si>
  <si>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</si>
  <si>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</si>
  <si>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</si>
  <si>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</si>
  <si>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</si>
  <si>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</si>
  <si>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</si>
  <si>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</si>
  <si>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</si>
  <si>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</si>
  <si>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</si>
  <si>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</si>
  <si>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</si>
  <si>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</si>
  <si>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</si>
  <si>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</si>
  <si>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</si>
  <si>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</si>
  <si>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</si>
  <si>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</si>
  <si>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</si>
  <si>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</si>
  <si>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</si>
  <si>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</si>
  <si>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</si>
  <si>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</si>
  <si>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</si>
  <si>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</si>
  <si>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</si>
  <si>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</si>
  <si>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</si>
  <si>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</si>
  <si>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</si>
  <si>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</si>
  <si>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</si>
  <si>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</si>
  <si>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</si>
  <si>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</si>
  <si>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</si>
  <si>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</si>
  <si>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</si>
  <si>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</si>
  <si>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</si>
  <si>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</si>
  <si>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</si>
  <si>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</si>
  <si>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</si>
  <si>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</si>
  <si>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</si>
  <si>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</si>
  <si>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</si>
  <si>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</si>
  <si>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</si>
  <si>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</si>
  <si>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</si>
  <si>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</si>
  <si>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</si>
  <si>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</si>
  <si>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</si>
  <si>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</si>
  <si>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</si>
  <si>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</si>
  <si>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</si>
  <si>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</si>
  <si>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</si>
  <si>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</si>
  <si>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</si>
  <si>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</si>
  <si>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</si>
  <si>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</si>
  <si>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</si>
  <si>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</si>
  <si>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</si>
  <si>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</si>
  <si>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</si>
  <si>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</si>
  <si>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</si>
  <si>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</si>
  <si>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</si>
  <si>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</si>
  <si>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</si>
  <si>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</si>
  <si>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</si>
  <si>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</si>
  <si>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</si>
  <si>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</si>
  <si>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</si>
  <si>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</si>
  <si>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</si>
  <si>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</si>
  <si>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</si>
  <si>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</si>
  <si>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</si>
  <si>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</si>
  <si>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</si>
  <si>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</si>
  <si>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</si>
  <si>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</si>
  <si>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</si>
  <si>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</si>
  <si>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</si>
  <si>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</si>
  <si>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</si>
  <si>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</si>
  <si>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</si>
  <si>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</si>
  <si>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</si>
  <si>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</si>
  <si>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</si>
  <si>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</si>
  <si>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</si>
  <si>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</si>
  <si>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</si>
  <si>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</si>
  <si>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</si>
  <si>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</si>
  <si>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</si>
  <si>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</si>
  <si>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</si>
  <si>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</si>
  <si>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</si>
  <si>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</si>
  <si>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</si>
  <si>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</si>
  <si>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</si>
  <si>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</si>
  <si>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</si>
  <si>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</si>
  <si>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</si>
  <si>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</si>
  <si>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</si>
  <si>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</si>
  <si>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</si>
  <si>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</si>
  <si>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</si>
  <si>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</si>
  <si>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</si>
  <si>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</si>
  <si>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</si>
  <si>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</si>
  <si>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</si>
  <si>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</si>
  <si>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</si>
  <si>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</si>
  <si>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</si>
  <si>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</si>
  <si>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</si>
  <si>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</si>
  <si>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</si>
  <si>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</si>
  <si>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</si>
  <si>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</si>
  <si>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</si>
  <si>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</si>
  <si>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</si>
  <si>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</si>
  <si>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</si>
  <si>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</si>
  <si>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</si>
  <si>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</si>
  <si>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</si>
  <si>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</si>
  <si>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</si>
  <si>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</si>
  <si>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</si>
  <si>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</si>
  <si>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</si>
  <si>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</si>
  <si>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</si>
  <si>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</si>
  <si>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</si>
  <si>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</si>
  <si>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</si>
  <si>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</si>
  <si>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</si>
  <si>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</si>
  <si>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</si>
  <si>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</si>
  <si>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</si>
  <si>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</si>
  <si>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</si>
  <si>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</si>
  <si>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</si>
  <si>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</si>
  <si>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</si>
  <si>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</si>
  <si>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</si>
  <si>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</si>
  <si>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</si>
  <si>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</si>
  <si>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</si>
  <si>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</si>
  <si>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</si>
  <si>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</si>
  <si>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</si>
  <si>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</si>
  <si>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</si>
  <si>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</si>
  <si>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</si>
  <si>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</si>
  <si>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</si>
  <si>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</si>
  <si>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</si>
  <si>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</si>
  <si>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</si>
  <si>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</si>
  <si>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</si>
  <si>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</si>
  <si>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</si>
  <si>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</si>
  <si>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</si>
  <si>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</si>
  <si>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</si>
  <si>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</si>
  <si>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</si>
  <si>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</si>
  <si>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</si>
  <si>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</si>
  <si>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</si>
  <si>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</si>
  <si>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</si>
  <si>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</si>
  <si>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</si>
  <si>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</si>
  <si>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</si>
  <si>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</si>
  <si>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</si>
  <si>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</si>
  <si>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</si>
  <si>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</si>
  <si>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</si>
  <si>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</si>
  <si>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</si>
  <si>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</si>
  <si>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</si>
  <si>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</si>
  <si>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</si>
  <si>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</si>
  <si>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</si>
  <si>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</si>
  <si>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</si>
  <si>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</si>
  <si>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</si>
  <si>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</si>
  <si>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</si>
  <si>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</si>
  <si>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</si>
  <si>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</si>
  <si>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</si>
  <si>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</si>
  <si>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</si>
  <si>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</si>
  <si>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</si>
  <si>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</si>
  <si>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</si>
  <si>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</si>
  <si>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</si>
  <si>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</si>
  <si>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</si>
  <si>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</si>
  <si>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</si>
  <si>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</si>
  <si>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</si>
  <si>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</si>
  <si>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</si>
  <si>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</si>
  <si>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</si>
  <si>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</si>
  <si>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</si>
  <si>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</si>
  <si>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</si>
  <si>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</si>
  <si>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</si>
  <si>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</si>
  <si>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</si>
  <si>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</si>
  <si>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</si>
  <si>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</si>
  <si>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</si>
  <si>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</si>
  <si>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</si>
  <si>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</si>
  <si>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</si>
  <si>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</si>
  <si>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</si>
  <si>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</si>
  <si>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</si>
  <si>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</si>
  <si>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</si>
  <si>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</si>
  <si>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</si>
  <si>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</si>
  <si>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</si>
  <si>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</si>
  <si>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</si>
  <si>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</si>
  <si>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</si>
  <si>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</si>
  <si>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</si>
  <si>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</si>
  <si>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</si>
  <si>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</si>
  <si>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</si>
  <si>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</si>
  <si>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</si>
  <si>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</si>
  <si>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</si>
  <si>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</si>
  <si>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</si>
  <si>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</si>
  <si>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</si>
  <si>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</si>
  <si>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</si>
  <si>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</si>
  <si>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</si>
  <si>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</si>
  <si>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</si>
  <si>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</si>
  <si>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</si>
  <si>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</si>
  <si>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</si>
  <si>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</si>
  <si>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</si>
  <si>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</si>
  <si>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</si>
  <si>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</si>
  <si>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</si>
  <si>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</si>
  <si>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</si>
  <si>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</si>
  <si>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</si>
  <si>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</si>
  <si>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</si>
  <si>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</si>
  <si>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</si>
  <si>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</si>
  <si>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</si>
  <si>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</si>
  <si>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</si>
  <si>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</si>
  <si>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</si>
  <si>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</si>
  <si>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</si>
  <si>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</si>
  <si>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</si>
  <si>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</si>
  <si>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</si>
  <si>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</si>
  <si>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</si>
  <si>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</si>
  <si>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</si>
  <si>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</si>
  <si>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</si>
  <si>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</si>
  <si>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</si>
  <si>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</si>
  <si>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</si>
  <si>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</si>
  <si>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</si>
  <si>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</si>
  <si>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</si>
  <si>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</si>
  <si>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</si>
  <si>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</si>
  <si>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</si>
  <si>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</si>
  <si>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</si>
  <si>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</si>
  <si>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</si>
  <si>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</si>
  <si>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</si>
  <si>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</si>
  <si>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</si>
  <si>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</si>
  <si>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</si>
  <si>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</si>
  <si>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</si>
  <si>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</si>
  <si>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</si>
  <si>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</si>
  <si>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</si>
  <si>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</si>
  <si>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</si>
  <si>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</si>
  <si>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</si>
  <si>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</si>
  <si>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</si>
  <si>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</si>
  <si>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</si>
  <si>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</si>
  <si>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</si>
  <si>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</si>
  <si>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</si>
  <si>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</si>
  <si>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</si>
  <si>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</si>
  <si>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</si>
  <si>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</si>
  <si>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</si>
  <si>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</si>
  <si>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</si>
  <si>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</si>
  <si>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</si>
  <si>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</si>
  <si>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</si>
  <si>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</si>
  <si>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</si>
  <si>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</si>
  <si>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</si>
  <si>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</si>
  <si>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</si>
  <si>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</si>
  <si>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</si>
  <si>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</si>
  <si>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</si>
  <si>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</si>
  <si>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</si>
  <si>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</si>
  <si>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</si>
  <si>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</si>
  <si>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</si>
  <si>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</si>
  <si>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</si>
  <si>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</si>
  <si>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</si>
  <si>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</si>
  <si>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</si>
  <si>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</si>
  <si>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</si>
  <si>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</si>
  <si>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</si>
  <si>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</si>
  <si>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</si>
  <si>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</si>
  <si>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</si>
  <si>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</si>
  <si>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</si>
  <si>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</si>
  <si>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</si>
  <si>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</si>
  <si>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</si>
  <si>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</si>
  <si>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</si>
  <si>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</si>
  <si>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</si>
  <si>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</si>
  <si>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</si>
  <si>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</si>
  <si>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</si>
  <si>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</si>
  <si>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</si>
  <si>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</si>
  <si>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</si>
  <si>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</si>
  <si>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</si>
  <si>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</si>
  <si>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</si>
  <si>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</si>
  <si>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</si>
  <si>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</si>
  <si>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</si>
  <si>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</si>
  <si>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</si>
  <si>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</si>
  <si>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</si>
  <si>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</si>
  <si>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</si>
  <si>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</si>
  <si>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</si>
  <si>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</si>
  <si>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</si>
  <si>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</si>
  <si>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</si>
  <si>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</si>
  <si>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</si>
  <si>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</si>
  <si>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</si>
  <si>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</si>
  <si>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</si>
  <si>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</si>
  <si>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</si>
  <si>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</si>
  <si>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</si>
  <si>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</si>
  <si>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</si>
  <si>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</si>
  <si>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</si>
  <si>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</si>
  <si>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</si>
  <si>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</si>
  <si>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</si>
  <si>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</si>
  <si>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</si>
  <si>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</si>
  <si>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</si>
  <si>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</si>
  <si>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</si>
  <si>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</si>
  <si>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</si>
  <si>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</si>
  <si>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</si>
  <si>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</si>
  <si>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</si>
  <si>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</si>
  <si>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</si>
  <si>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</si>
  <si>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</si>
  <si>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</si>
  <si>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</si>
  <si>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</si>
  <si>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</si>
  <si>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</si>
  <si>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</si>
  <si>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</si>
  <si>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</si>
  <si>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</si>
  <si>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</si>
  <si>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</si>
  <si>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</si>
  <si>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</si>
  <si>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</si>
  <si>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</si>
  <si>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</si>
  <si>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</si>
  <si>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</si>
  <si>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</si>
  <si>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</si>
  <si>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</si>
  <si>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</si>
  <si>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</si>
  <si>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</si>
  <si>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</si>
  <si>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</si>
  <si>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</si>
  <si>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</si>
  <si>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</si>
  <si>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</si>
  <si>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</si>
  <si>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</si>
  <si>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</si>
  <si>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</si>
  <si>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</si>
  <si>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</si>
  <si>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</si>
  <si>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</si>
  <si>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</si>
  <si>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</si>
  <si>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</si>
  <si>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</si>
  <si>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</si>
  <si>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</si>
  <si>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</si>
  <si>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</si>
  <si>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</si>
  <si>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</si>
  <si>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</si>
  <si>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</si>
  <si>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</si>
  <si>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</si>
  <si>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</si>
  <si>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</si>
  <si>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</si>
  <si>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</si>
  <si>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</si>
  <si>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</si>
  <si>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</si>
  <si>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</si>
  <si>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</si>
  <si>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</si>
  <si>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</si>
  <si>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</si>
  <si>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</si>
  <si>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</si>
  <si>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</si>
  <si>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</si>
  <si>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</si>
  <si>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</si>
  <si>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</si>
  <si>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</si>
  <si>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</si>
  <si>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</si>
  <si>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</si>
  <si>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</si>
  <si>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</si>
  <si>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</si>
  <si>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</si>
  <si>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</si>
  <si>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</si>
  <si>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</si>
  <si>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</si>
  <si>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</si>
  <si>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</si>
  <si>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</si>
  <si>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</si>
  <si>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</si>
  <si>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</si>
  <si>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</si>
  <si>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</si>
  <si>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</si>
  <si>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</si>
  <si>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</si>
  <si>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</si>
  <si>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</si>
  <si>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</si>
  <si>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</si>
  <si>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</si>
  <si>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</si>
  <si>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</si>
  <si>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</si>
  <si>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</si>
  <si>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</si>
  <si>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</si>
  <si>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</si>
  <si>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</si>
  <si>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</si>
  <si>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</si>
  <si>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</si>
  <si>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</si>
  <si>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</si>
  <si>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</si>
  <si>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</si>
  <si>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</si>
  <si>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</si>
  <si>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</si>
  <si>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</si>
  <si>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</si>
  <si>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</si>
  <si>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</si>
  <si>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</si>
  <si>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</si>
  <si>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</si>
  <si>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</si>
  <si>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</si>
  <si>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</si>
  <si>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</si>
  <si>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</si>
  <si>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</si>
  <si>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</si>
  <si>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</si>
  <si>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</si>
  <si>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</si>
  <si>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</si>
  <si>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</si>
  <si>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</si>
  <si>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</si>
  <si>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</si>
  <si>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</si>
  <si>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</si>
  <si>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</si>
  <si>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</si>
  <si>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</si>
  <si>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</si>
  <si>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</si>
  <si>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</si>
  <si>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</si>
  <si>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</si>
  <si>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</si>
  <si>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</si>
  <si>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</si>
  <si>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</si>
  <si>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</si>
  <si>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</si>
  <si>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</si>
  <si>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</si>
  <si>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</si>
  <si>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</si>
  <si>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</si>
  <si>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</si>
  <si>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</si>
  <si>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</si>
  <si>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</si>
  <si>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</si>
  <si>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</si>
  <si>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</si>
  <si>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</si>
  <si>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</si>
  <si>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</si>
  <si>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</si>
  <si>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</si>
  <si>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</si>
  <si>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</si>
  <si>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</si>
  <si>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</si>
  <si>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</si>
  <si>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</si>
  <si>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</si>
  <si>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</si>
  <si>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</si>
  <si>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</si>
  <si>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</si>
  <si>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</si>
  <si>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</si>
  <si>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</si>
  <si>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</si>
  <si>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</si>
  <si>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</si>
  <si>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</si>
  <si>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</si>
  <si>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</si>
  <si>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</si>
  <si>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</si>
  <si>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</si>
  <si>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</si>
  <si>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</si>
  <si>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</si>
  <si>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</si>
  <si>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</si>
  <si>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</si>
  <si>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</si>
  <si>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</si>
  <si>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</si>
  <si>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</si>
  <si>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</si>
  <si>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</si>
  <si>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</si>
  <si>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</si>
  <si>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</si>
  <si>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</si>
  <si>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</si>
  <si>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</si>
  <si>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</si>
  <si>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</si>
  <si>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</si>
  <si>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</si>
  <si>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</si>
  <si>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</si>
  <si>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</si>
  <si>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</si>
  <si>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</si>
  <si>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</si>
  <si>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</si>
  <si>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</si>
  <si>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</si>
  <si>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</si>
  <si>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</si>
  <si>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</si>
  <si>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</si>
  <si>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</si>
  <si>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</si>
  <si>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</si>
  <si>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</si>
  <si>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</si>
  <si>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</si>
  <si>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</si>
  <si>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</si>
  <si>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</si>
  <si>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</si>
  <si>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</si>
  <si>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</si>
  <si>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</si>
  <si>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</si>
  <si>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</si>
  <si>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</si>
  <si>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</si>
  <si>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</si>
  <si>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</si>
  <si>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</si>
  <si>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</si>
  <si>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</si>
  <si>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</si>
  <si>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</si>
  <si>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</si>
  <si>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</si>
  <si>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</si>
  <si>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</si>
  <si>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</si>
  <si>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</si>
  <si>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</si>
  <si>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</si>
  <si>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</si>
  <si>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</si>
  <si>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</si>
  <si>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</si>
  <si>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</si>
  <si>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</si>
  <si>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</si>
  <si>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</si>
  <si>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</si>
  <si>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</si>
  <si>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</si>
  <si>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</si>
  <si>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</si>
  <si>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</si>
  <si>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</si>
  <si>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</si>
  <si>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</si>
  <si>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</si>
  <si>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</si>
  <si>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</si>
  <si>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</si>
  <si>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</si>
  <si>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</si>
  <si>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</si>
  <si>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</si>
  <si>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</si>
  <si>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</si>
  <si>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</si>
  <si>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</si>
  <si>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</si>
  <si>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</si>
  <si>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</si>
  <si>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</si>
  <si>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</si>
  <si>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</si>
  <si>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</si>
  <si>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</si>
  <si>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</si>
  <si>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</si>
  <si>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</si>
  <si>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</si>
  <si>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</si>
  <si>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</si>
  <si>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</si>
  <si>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</si>
  <si>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</si>
  <si>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</si>
  <si>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</si>
  <si>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</si>
  <si>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</si>
  <si>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</si>
  <si>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</si>
  <si>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</si>
  <si>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</si>
  <si>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</si>
  <si>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</si>
  <si>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</si>
  <si>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</si>
  <si>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</si>
  <si>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</si>
  <si>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</si>
  <si>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</si>
  <si>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</si>
  <si>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</si>
  <si>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</si>
  <si>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</si>
  <si>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</si>
  <si>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</si>
  <si>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</si>
  <si>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</si>
  <si>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</si>
  <si>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</si>
  <si>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</si>
  <si>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</si>
  <si>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</si>
  <si>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</si>
  <si>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</si>
  <si>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</si>
  <si>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</si>
  <si>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</si>
  <si>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</si>
  <si>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</si>
  <si>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</si>
  <si>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</si>
  <si>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</si>
  <si>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</si>
  <si>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</si>
  <si>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</si>
  <si>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</si>
  <si>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</si>
  <si>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</si>
  <si>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</si>
  <si>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</si>
  <si>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</si>
  <si>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</si>
  <si>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</si>
  <si>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</si>
  <si>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</si>
  <si>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</si>
  <si>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</si>
  <si>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</si>
  <si>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</si>
  <si>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</si>
  <si>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</si>
  <si>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</si>
  <si>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</si>
  <si>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</si>
  <si>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</si>
  <si>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</si>
  <si>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</si>
  <si>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</si>
  <si>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</si>
  <si>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</si>
  <si>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</si>
  <si>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</si>
  <si>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</si>
  <si>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</si>
  <si>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</si>
  <si>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</si>
  <si>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</si>
  <si>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</si>
  <si>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</si>
  <si>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</si>
  <si>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</si>
  <si>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</si>
  <si>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</si>
  <si>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</si>
  <si>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</si>
  <si>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</si>
  <si>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</si>
  <si>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</si>
  <si>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</si>
  <si>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</si>
  <si>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</si>
  <si>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</si>
  <si>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</si>
  <si>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</si>
  <si>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</si>
  <si>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</si>
  <si>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</si>
  <si>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</si>
  <si>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</si>
  <si>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</si>
  <si>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</si>
  <si>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</si>
  <si>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</si>
  <si>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</si>
  <si>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</si>
  <si>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</si>
  <si>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</si>
  <si>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</si>
  <si>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</si>
  <si>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</si>
  <si>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</si>
  <si>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</si>
  <si>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</si>
  <si>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</si>
  <si>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</si>
  <si>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</si>
  <si>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</si>
  <si>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</si>
  <si>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</si>
  <si>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</si>
  <si>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</si>
  <si>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</si>
  <si>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</si>
  <si>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</si>
  <si>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</si>
  <si>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</si>
  <si>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</si>
  <si>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</si>
  <si>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</si>
  <si>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</si>
  <si>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</si>
  <si>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</si>
  <si>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</si>
  <si>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</si>
  <si>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</si>
  <si>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</si>
  <si>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</si>
  <si>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</si>
  <si>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</si>
  <si>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</si>
  <si>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</si>
  <si>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</si>
  <si>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</si>
  <si>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</si>
  <si>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</si>
  <si>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</si>
  <si>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</si>
  <si>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</si>
  <si>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</si>
  <si>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</si>
  <si>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</si>
  <si>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</si>
  <si>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</si>
  <si>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</si>
  <si>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</si>
  <si>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</si>
  <si>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</si>
  <si>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</si>
  <si>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</si>
  <si>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</si>
  <si>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</si>
  <si>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</si>
  <si>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</si>
  <si>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</si>
  <si>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</si>
  <si>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</si>
  <si>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</si>
  <si>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</si>
  <si>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</si>
  <si>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</si>
  <si>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</si>
  <si>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</si>
  <si>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</si>
  <si>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</si>
  <si>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</si>
  <si>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</si>
  <si>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</si>
  <si>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</si>
  <si>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</si>
  <si>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</si>
  <si>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</si>
  <si>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</si>
  <si>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</si>
  <si>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</si>
  <si>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</si>
  <si>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</si>
  <si>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</si>
  <si>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</si>
  <si>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</si>
  <si>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</si>
  <si>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</si>
  <si>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</si>
  <si>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</si>
  <si>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</si>
  <si>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</si>
  <si>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</si>
  <si>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</si>
  <si>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</si>
  <si>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</si>
  <si>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</si>
  <si>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</si>
  <si>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</si>
  <si>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</si>
  <si>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</si>
  <si>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</si>
  <si>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</si>
  <si>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</si>
  <si>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</si>
  <si>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</si>
  <si>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</si>
  <si>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</si>
  <si>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</si>
  <si>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</si>
  <si>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</si>
  <si>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</si>
  <si>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</si>
  <si>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</si>
  <si>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</si>
  <si>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</si>
  <si>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</si>
  <si>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</si>
  <si>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</si>
  <si>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</si>
  <si>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</si>
  <si>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</si>
  <si>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</si>
  <si>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</si>
  <si>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</si>
  <si>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</si>
  <si>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</si>
  <si>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</si>
  <si>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</si>
  <si>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</si>
  <si>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</si>
  <si>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</si>
  <si>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</si>
  <si>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</si>
  <si>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</si>
  <si>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</si>
  <si>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</si>
  <si>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</si>
  <si>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</si>
  <si>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</si>
  <si>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</si>
  <si>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</si>
  <si>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</si>
  <si>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</si>
  <si>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</si>
  <si>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</si>
  <si>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</si>
  <si>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</si>
  <si>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</si>
  <si>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</si>
  <si>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</si>
  <si>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</si>
  <si>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</si>
  <si>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</si>
  <si>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</si>
  <si>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</si>
  <si>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</si>
  <si>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</si>
  <si>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</si>
  <si>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</si>
  <si>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</si>
  <si>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</si>
  <si>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</si>
  <si>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</si>
  <si>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</si>
  <si>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</si>
  <si>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</si>
  <si>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</si>
  <si>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</si>
  <si>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</si>
  <si>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</si>
  <si>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</si>
  <si>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</si>
  <si>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</si>
  <si>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</si>
  <si>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</si>
  <si>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</si>
  <si>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</si>
  <si>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</si>
  <si>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</si>
  <si>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</si>
  <si>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</si>
  <si>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</si>
  <si>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</si>
  <si>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</si>
  <si>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</si>
  <si>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</si>
  <si>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</si>
  <si>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</si>
  <si>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</si>
  <si>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</si>
  <si>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</si>
  <si>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</si>
  <si>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</si>
  <si>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</si>
  <si>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</si>
  <si>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</si>
  <si>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</si>
  <si>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</si>
  <si>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</si>
  <si>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</si>
  <si>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</si>
  <si>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</si>
  <si>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</si>
  <si>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</si>
  <si>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</si>
  <si>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</si>
  <si>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</si>
  <si>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</si>
  <si>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</si>
  <si>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</si>
  <si>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</si>
  <si>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</si>
  <si>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</si>
  <si>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</si>
  <si>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</si>
  <si>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</si>
  <si>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</si>
  <si>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</si>
  <si>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</si>
  <si>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</si>
  <si>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</si>
  <si>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</si>
  <si>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</si>
  <si>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</si>
  <si>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</si>
  <si>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</si>
  <si>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</si>
  <si>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</si>
  <si>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</si>
  <si>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</si>
  <si>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</si>
  <si>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</si>
  <si>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</si>
  <si>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</si>
  <si>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</si>
  <si>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</si>
  <si>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</si>
  <si>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</si>
  <si>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</si>
  <si>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</si>
  <si>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</si>
  <si>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</si>
  <si>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</si>
  <si>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</si>
  <si>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</si>
  <si>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</si>
  <si>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</si>
  <si>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</si>
  <si>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</si>
  <si>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</si>
  <si>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</si>
  <si>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</si>
  <si>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</si>
  <si>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</si>
  <si>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</si>
  <si>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</si>
  <si>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</si>
  <si>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</si>
  <si>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</si>
  <si>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</si>
  <si>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</si>
  <si>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</si>
  <si>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</si>
  <si>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</si>
  <si>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</si>
  <si>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</si>
  <si>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</si>
  <si>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</si>
  <si>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</si>
  <si>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</si>
  <si>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</si>
  <si>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</si>
  <si>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</si>
  <si>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</si>
  <si>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</si>
  <si>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</si>
  <si>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</si>
  <si>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</si>
  <si>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</si>
  <si>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</si>
  <si>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</si>
  <si>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</si>
  <si>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</si>
  <si>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</si>
  <si>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</si>
  <si>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</si>
  <si>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</si>
  <si>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</si>
  <si>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</si>
  <si>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</si>
  <si>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</si>
  <si>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</si>
  <si>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</si>
  <si>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</si>
  <si>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</si>
  <si>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</si>
  <si>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</si>
  <si>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</si>
  <si>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</si>
  <si>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</si>
  <si>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</si>
  <si>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</si>
  <si>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</si>
  <si>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</si>
  <si>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</si>
  <si>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</si>
  <si>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</si>
  <si>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</si>
  <si>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</si>
  <si>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</si>
  <si>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</si>
  <si>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</si>
  <si>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</si>
  <si>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</si>
  <si>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</si>
  <si>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</si>
  <si>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</si>
  <si>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</si>
  <si>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</si>
  <si>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</si>
  <si>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</si>
  <si>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</si>
  <si>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</si>
  <si>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</si>
  <si>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</si>
  <si>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</si>
  <si>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</si>
  <si>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</si>
  <si>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</si>
  <si>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</si>
  <si>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</si>
  <si>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</si>
  <si>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</si>
  <si>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</si>
  <si>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</si>
  <si>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</si>
  <si>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</si>
  <si>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</si>
  <si>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</si>
  <si>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</si>
  <si>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</si>
  <si>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</si>
  <si>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</si>
  <si>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</si>
  <si>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</si>
  <si>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</si>
  <si>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</si>
  <si>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</si>
  <si>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</si>
  <si>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</si>
  <si>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</si>
  <si>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</si>
  <si>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</si>
  <si>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</si>
  <si>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</si>
  <si>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</si>
  <si>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</si>
  <si>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</si>
  <si>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</si>
  <si>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</si>
  <si>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</si>
  <si>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</si>
  <si>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</si>
  <si>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</si>
  <si>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</si>
  <si>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</si>
  <si>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</si>
  <si>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</si>
  <si>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</si>
  <si>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</si>
  <si>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</si>
  <si>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</si>
  <si>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</si>
  <si>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</si>
  <si>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</si>
  <si>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</si>
  <si>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</si>
  <si>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</si>
  <si>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</si>
  <si>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</si>
  <si>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</si>
  <si>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</si>
  <si>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</si>
  <si>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</si>
  <si>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</si>
  <si>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</si>
  <si>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</si>
  <si>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</si>
  <si>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</si>
  <si>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</si>
  <si>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</si>
  <si>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</si>
  <si>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</si>
  <si>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</si>
  <si>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</si>
  <si>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</si>
  <si>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</si>
  <si>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</si>
  <si>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</si>
  <si>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</si>
  <si>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</si>
  <si>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</si>
  <si>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</si>
  <si>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</si>
  <si>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</si>
  <si>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</si>
  <si>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</si>
  <si>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</si>
  <si>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</si>
  <si>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</si>
  <si>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</si>
  <si>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</si>
  <si>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</si>
  <si>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</si>
  <si>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</si>
  <si>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</si>
  <si>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</si>
  <si>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</si>
  <si>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</si>
  <si>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</si>
  <si>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</si>
  <si>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</si>
  <si>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</si>
  <si>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</si>
  <si>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</si>
  <si>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</si>
  <si>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</si>
  <si>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</si>
  <si>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</si>
  <si>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</si>
  <si>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</si>
  <si>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</si>
  <si>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</si>
  <si>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</si>
  <si>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</si>
  <si>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</si>
  <si>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</si>
  <si>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</si>
  <si>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</si>
  <si>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</si>
  <si>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</si>
  <si>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</si>
  <si>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</si>
  <si>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</si>
  <si>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</si>
  <si>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</si>
  <si>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</si>
  <si>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</si>
  <si>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</si>
  <si>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</si>
  <si>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</si>
  <si>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</si>
  <si>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</si>
  <si>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</si>
  <si>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</si>
  <si>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</si>
  <si>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</si>
  <si>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</si>
  <si>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</si>
  <si>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</si>
  <si>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</si>
  <si>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</si>
  <si>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</si>
  <si>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</si>
  <si>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</si>
  <si>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</si>
  <si>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</si>
  <si>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</si>
  <si>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</si>
  <si>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</si>
  <si>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</si>
  <si>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</si>
  <si>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</si>
  <si>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</si>
  <si>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</si>
  <si>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</si>
  <si>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</si>
  <si>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</si>
  <si>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</si>
  <si>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</si>
  <si>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</si>
  <si>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</si>
  <si>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</si>
  <si>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</si>
  <si>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</si>
  <si>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</si>
  <si>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</si>
  <si>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</si>
  <si>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</si>
  <si>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</si>
  <si>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</si>
  <si>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</si>
  <si>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</si>
  <si>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</si>
  <si>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</si>
  <si>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</si>
  <si>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</si>
  <si>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</si>
  <si>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</si>
  <si>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</si>
  <si>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</si>
  <si>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</si>
  <si>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</si>
  <si>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</si>
  <si>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</si>
  <si>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</si>
  <si>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</si>
  <si>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</si>
  <si>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</si>
  <si>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</si>
  <si>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</si>
  <si>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</si>
  <si>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</si>
  <si>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</si>
  <si>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</si>
  <si>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</si>
  <si>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</si>
  <si>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</si>
  <si>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</si>
  <si>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</si>
  <si>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</si>
  <si>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</si>
  <si>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</si>
  <si>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</si>
  <si>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</si>
  <si>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</si>
  <si>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</si>
  <si>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</si>
  <si>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</si>
  <si>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</si>
  <si>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</si>
  <si>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</si>
  <si>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</si>
  <si>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</si>
  <si>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</si>
  <si>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</si>
  <si>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</si>
  <si>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</si>
  <si>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</si>
  <si>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</si>
  <si>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</si>
  <si>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</si>
  <si>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</si>
  <si>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</si>
  <si>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</si>
  <si>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</si>
  <si>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</si>
  <si>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</si>
  <si>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</si>
  <si>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</si>
  <si>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</si>
  <si>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</si>
  <si>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</si>
  <si>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</si>
  <si>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</si>
  <si>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</si>
  <si>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</si>
  <si>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</si>
  <si>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</si>
  <si>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</si>
  <si>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</si>
  <si>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</si>
  <si>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</si>
  <si>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</si>
  <si>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</si>
  <si>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</si>
  <si>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</si>
  <si>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</si>
  <si>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</si>
  <si>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</si>
  <si>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</si>
  <si>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</si>
  <si>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</si>
  <si>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</si>
  <si>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</si>
  <si>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</si>
  <si>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</si>
  <si>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</si>
  <si>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</si>
  <si>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</si>
  <si>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</si>
  <si>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</si>
  <si>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</si>
  <si>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</si>
  <si>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</si>
  <si>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</si>
  <si>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</si>
  <si>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</si>
  <si>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</si>
  <si>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</si>
  <si>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</si>
  <si>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</si>
  <si>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</si>
  <si>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</si>
  <si>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</si>
  <si>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</si>
  <si>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</si>
  <si>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</si>
  <si>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</si>
  <si>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</si>
  <si>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</si>
  <si>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</si>
  <si>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</si>
  <si>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</si>
  <si>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</si>
  <si>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</si>
  <si>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</si>
  <si>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</si>
  <si>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</si>
  <si>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</si>
  <si>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</si>
  <si>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</si>
  <si>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</si>
  <si>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</si>
  <si>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</si>
  <si>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</si>
  <si>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</si>
  <si>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</si>
  <si>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</si>
  <si>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</si>
  <si>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</si>
  <si>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</si>
  <si>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</si>
  <si>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</si>
  <si>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</si>
  <si>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</si>
  <si>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</si>
  <si>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</si>
  <si>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</si>
  <si>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</si>
  <si>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</si>
  <si>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</si>
  <si>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</si>
  <si>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</si>
  <si>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</si>
  <si>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</si>
  <si>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</si>
  <si>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</si>
  <si>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</si>
  <si>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</si>
  <si>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</si>
  <si>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</si>
  <si>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</si>
  <si>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</si>
  <si>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</si>
  <si>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</si>
  <si>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</si>
  <si>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</si>
  <si>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</si>
  <si>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</si>
  <si>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</si>
  <si>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</si>
  <si>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</si>
  <si>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</si>
  <si>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</si>
  <si>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</si>
  <si>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</si>
  <si>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</si>
  <si>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</si>
  <si>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</si>
  <si>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</si>
  <si>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</si>
  <si>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</si>
  <si>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</si>
  <si>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</si>
  <si>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</si>
  <si>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</si>
  <si>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</si>
  <si>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</si>
  <si>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</si>
  <si>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</si>
  <si>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</si>
  <si>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</si>
  <si>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</si>
  <si>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</si>
  <si>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</si>
  <si>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</si>
  <si>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</si>
  <si>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</si>
  <si>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</si>
  <si>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</si>
  <si>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</si>
  <si>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</si>
  <si>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</si>
  <si>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</si>
  <si>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</si>
  <si>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</si>
  <si>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</si>
  <si>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</si>
  <si>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</si>
  <si>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</si>
  <si>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</si>
  <si>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</si>
  <si>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</si>
  <si>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</si>
  <si>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</si>
  <si>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</si>
  <si>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</si>
  <si>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</si>
  <si>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</si>
  <si>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</si>
  <si>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</si>
  <si>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</si>
  <si>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</si>
  <si>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</si>
  <si>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</si>
  <si>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</si>
  <si>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</si>
  <si>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</si>
  <si>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</si>
  <si>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</si>
  <si>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</si>
  <si>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</si>
  <si>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</si>
  <si>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</si>
  <si>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</si>
  <si>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</si>
  <si>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</si>
  <si>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</si>
  <si>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</si>
  <si>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</si>
  <si>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</si>
  <si>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</si>
  <si>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</si>
  <si>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</si>
  <si>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</si>
  <si>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</si>
  <si>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</si>
  <si>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</si>
  <si>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</si>
  <si>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</si>
  <si>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</si>
  <si>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</si>
  <si>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</si>
  <si>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</si>
  <si>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</si>
  <si>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</si>
  <si>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</si>
  <si>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</si>
  <si>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</si>
  <si>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</si>
  <si>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</si>
  <si>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</si>
  <si>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</si>
  <si>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</si>
  <si>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</si>
  <si>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</si>
  <si>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</si>
  <si>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</si>
  <si>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</si>
  <si>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</si>
  <si>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</si>
  <si>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</si>
  <si>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</si>
  <si>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</si>
  <si>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</si>
  <si>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</si>
  <si>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</si>
  <si>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</si>
  <si>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</si>
  <si>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</si>
  <si>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</si>
  <si>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</si>
  <si>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</si>
  <si>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</si>
  <si>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</si>
  <si>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</si>
  <si>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</si>
  <si>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</si>
  <si>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</si>
  <si>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</si>
  <si>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</si>
  <si>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</si>
  <si>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</si>
  <si>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</si>
  <si>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</si>
  <si>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</si>
  <si>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</si>
  <si>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</si>
  <si>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</si>
  <si>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</si>
  <si>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</si>
  <si>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</si>
  <si>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</si>
  <si>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</si>
  <si>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</si>
  <si>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</si>
  <si>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</si>
  <si>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</si>
  <si>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</si>
  <si>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</si>
  <si>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</si>
  <si>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</si>
  <si>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</si>
  <si>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</si>
  <si>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</si>
  <si>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</si>
  <si>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</si>
  <si>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</si>
  <si>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</si>
  <si>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</si>
  <si>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</si>
  <si>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</si>
  <si>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</si>
  <si>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</si>
  <si>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</si>
  <si>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</si>
  <si>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</si>
  <si>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</si>
  <si>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</si>
  <si>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</si>
  <si>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</si>
  <si>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</si>
  <si>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</si>
  <si>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</si>
  <si>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</si>
  <si>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</si>
  <si>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</si>
  <si>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</si>
  <si>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</si>
  <si>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</si>
  <si>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</si>
  <si>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</si>
  <si>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</si>
  <si>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</si>
  <si>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</si>
  <si>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</si>
  <si>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</si>
  <si>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</si>
  <si>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</si>
  <si>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</si>
  <si>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</si>
  <si>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</si>
  <si>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</si>
  <si>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</si>
  <si>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</si>
  <si>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</si>
  <si>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</si>
  <si>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</si>
  <si>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</si>
  <si>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</si>
  <si>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</si>
  <si>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</si>
  <si>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</si>
  <si>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</si>
  <si>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</si>
  <si>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</si>
  <si>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</si>
  <si>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</si>
  <si>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</si>
  <si>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</si>
  <si>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</si>
  <si>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</si>
  <si>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</si>
  <si>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</si>
  <si>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</si>
  <si>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</si>
  <si>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</si>
  <si>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</si>
  <si>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</si>
  <si>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</si>
  <si>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</si>
  <si>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</si>
  <si>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</si>
  <si>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</si>
  <si>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</si>
  <si>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</si>
  <si>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</si>
  <si>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</si>
  <si>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</si>
  <si>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</si>
  <si>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</si>
  <si>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</si>
  <si>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</si>
  <si>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</si>
  <si>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</si>
  <si>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</si>
  <si>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</si>
  <si>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</si>
  <si>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</si>
  <si>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</si>
  <si>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</si>
  <si>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</si>
  <si>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</si>
  <si>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</si>
  <si>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</si>
  <si>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</si>
  <si>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</si>
  <si>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</si>
  <si>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</si>
  <si>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</si>
  <si>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</si>
  <si>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</si>
  <si>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</si>
  <si>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</si>
  <si>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</si>
  <si>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</si>
  <si>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</si>
  <si>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</si>
  <si>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</si>
  <si>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</si>
  <si>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</si>
  <si>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</si>
  <si>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</si>
  <si>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</si>
  <si>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</si>
  <si>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</si>
  <si>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</si>
  <si>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</si>
  <si>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</si>
  <si>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</si>
  <si>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</si>
  <si>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</si>
  <si>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</si>
  <si>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</si>
  <si>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</si>
  <si>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</si>
  <si>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</si>
  <si>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</si>
  <si>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</si>
  <si>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</si>
  <si>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</si>
  <si>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</si>
  <si>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</si>
  <si>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</si>
  <si>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</si>
  <si>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</si>
  <si>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</si>
  <si>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</si>
  <si>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</si>
  <si>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</si>
  <si>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</si>
  <si>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</si>
  <si>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</si>
  <si>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</si>
  <si>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</si>
  <si>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</si>
  <si>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</si>
  <si>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</si>
  <si>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</si>
  <si>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</si>
  <si>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</si>
  <si>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</si>
  <si>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</si>
  <si>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</si>
  <si>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</si>
  <si>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</si>
  <si>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</si>
  <si>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</si>
  <si>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</si>
  <si>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</si>
  <si>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</si>
  <si>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</si>
  <si>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</si>
  <si>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</si>
  <si>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</si>
  <si>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</si>
  <si>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</si>
  <si>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</si>
  <si>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</si>
  <si>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</si>
  <si>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</si>
  <si>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</si>
  <si>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</si>
  <si>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</si>
  <si>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</si>
  <si>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</si>
  <si>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</si>
  <si>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</si>
  <si>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</si>
  <si>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</si>
  <si>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</si>
  <si>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</si>
  <si>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</si>
  <si>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</si>
  <si>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</si>
  <si>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</si>
  <si>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</si>
  <si>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</si>
  <si>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</si>
  <si>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</si>
  <si>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</si>
  <si>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</si>
  <si>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</si>
  <si>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</si>
  <si>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</si>
  <si>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</si>
  <si>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</si>
  <si>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</si>
  <si>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</si>
  <si>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</si>
  <si>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</si>
  <si>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</si>
  <si>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</si>
  <si>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</si>
  <si>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</si>
  <si>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</si>
  <si>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</si>
  <si>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</si>
  <si>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</si>
  <si>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</si>
  <si>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</si>
  <si>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</si>
  <si>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</si>
  <si>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</si>
  <si>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</si>
  <si>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</si>
  <si>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</si>
  <si>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</si>
  <si>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</si>
  <si>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</si>
  <si>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</si>
  <si>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</si>
  <si>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</si>
  <si>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</si>
  <si>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</si>
  <si>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</si>
  <si>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</si>
  <si>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</si>
  <si>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</si>
  <si>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</si>
  <si>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</si>
  <si>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</si>
  <si>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</si>
  <si>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</si>
  <si>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</si>
  <si>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</si>
  <si>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</si>
  <si>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</si>
  <si>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</si>
  <si>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</si>
  <si>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</si>
  <si>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</si>
  <si>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</si>
  <si>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</si>
  <si>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</si>
  <si>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</si>
  <si>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</si>
  <si>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</si>
  <si>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</si>
  <si>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</si>
  <si>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</si>
  <si>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</si>
  <si>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</si>
  <si>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</si>
  <si>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</si>
  <si>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</si>
  <si>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</si>
  <si>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</si>
  <si>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</si>
  <si>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</si>
  <si>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</si>
  <si>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</si>
  <si>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</si>
  <si>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</si>
  <si>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</si>
  <si>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</si>
  <si>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</si>
  <si>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</si>
  <si>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</si>
  <si>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</si>
  <si>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</si>
  <si>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</si>
  <si>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</si>
  <si>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</si>
  <si>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</si>
  <si>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</si>
  <si>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</si>
  <si>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</si>
  <si>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</si>
  <si>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</si>
  <si>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</si>
  <si>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</si>
  <si>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</si>
  <si>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</si>
  <si>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</si>
  <si>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</si>
  <si>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</si>
  <si>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</si>
  <si>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</si>
  <si>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</si>
  <si>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</si>
  <si>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</si>
  <si>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</si>
  <si>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</si>
  <si>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</si>
  <si>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</si>
  <si>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</si>
  <si>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</si>
  <si>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</si>
  <si>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</si>
  <si>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</si>
  <si>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</si>
  <si>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</si>
  <si>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</si>
  <si>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</si>
  <si>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</si>
  <si>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</si>
  <si>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</si>
  <si>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</si>
  <si>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</si>
  <si>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</si>
  <si>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</si>
  <si>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</si>
  <si>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</si>
  <si>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</si>
  <si>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</si>
  <si>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</si>
  <si>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</si>
  <si>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</si>
  <si>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</si>
  <si>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</si>
  <si>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</si>
  <si>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</si>
  <si>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</si>
  <si>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</si>
  <si>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</si>
  <si>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</si>
  <si>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</si>
  <si>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</si>
  <si>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</si>
  <si>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</si>
  <si>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</si>
  <si>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</si>
  <si>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</si>
  <si>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</si>
  <si>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</si>
  <si>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</si>
  <si>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</si>
  <si>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</si>
  <si>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</si>
  <si>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</si>
  <si>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</si>
  <si>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</si>
  <si>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</si>
  <si>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</si>
  <si>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</si>
  <si>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</si>
  <si>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</si>
  <si>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</si>
  <si>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</si>
  <si>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</si>
  <si>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</si>
  <si>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</si>
  <si>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</si>
  <si>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</si>
  <si>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</si>
  <si>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</si>
  <si>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</si>
  <si>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</si>
  <si>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</si>
  <si>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</si>
  <si>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</si>
  <si>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</si>
  <si>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</si>
  <si>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</si>
  <si>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</si>
  <si>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</si>
  <si>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</si>
  <si>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</si>
  <si>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</si>
  <si>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</si>
  <si>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</si>
  <si>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</si>
  <si>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</si>
  <si>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</si>
  <si>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</si>
  <si>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</si>
  <si>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</si>
  <si>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</si>
  <si>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</si>
  <si>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</si>
  <si>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</si>
  <si>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</si>
  <si>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</si>
  <si>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</si>
  <si>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</si>
  <si>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</si>
  <si>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</si>
  <si>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</si>
  <si>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</si>
  <si>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</si>
  <si>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</si>
  <si>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</si>
  <si>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</si>
  <si>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</si>
  <si>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</si>
  <si>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</si>
  <si>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</si>
  <si>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</si>
  <si>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</si>
  <si>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</si>
  <si>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</si>
  <si>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</si>
  <si>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</si>
  <si>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</si>
  <si>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</si>
  <si>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</si>
  <si>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</si>
  <si>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</si>
  <si>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</si>
  <si>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</si>
  <si>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</si>
  <si>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</si>
  <si>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</si>
  <si>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</si>
  <si>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</si>
  <si>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</si>
  <si>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</si>
  <si>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</si>
  <si>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</si>
  <si>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</si>
  <si>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</si>
  <si>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</si>
  <si>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</si>
  <si>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</si>
  <si>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</si>
  <si>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</si>
  <si>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</si>
  <si>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</si>
  <si>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</si>
  <si>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</si>
  <si>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</si>
  <si>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</si>
  <si>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</si>
  <si>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</si>
  <si>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</si>
  <si>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</si>
  <si>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</si>
  <si>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</si>
  <si>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</si>
  <si>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</si>
  <si>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</si>
  <si>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</si>
  <si>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</si>
  <si>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</si>
  <si>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</si>
  <si>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</si>
  <si>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</si>
  <si>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</si>
  <si>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</si>
  <si>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</si>
  <si>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</si>
  <si>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</si>
  <si>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</si>
  <si>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</si>
  <si>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</si>
  <si>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</si>
  <si>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</si>
  <si>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</si>
  <si>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</si>
  <si>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</si>
  <si>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</si>
  <si>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</si>
  <si>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</si>
  <si>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</si>
  <si>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</si>
  <si>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</si>
  <si>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</si>
  <si>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</si>
  <si>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</si>
  <si>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</si>
  <si>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</si>
  <si>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</si>
  <si>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</si>
  <si>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</si>
  <si>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</si>
  <si>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</si>
  <si>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</si>
  <si>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</si>
  <si>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</si>
  <si>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</si>
  <si>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</si>
  <si>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</si>
  <si>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</si>
  <si>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</si>
  <si>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</si>
  <si>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</si>
  <si>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</si>
  <si>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</si>
  <si>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</si>
  <si>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</si>
  <si>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</si>
  <si>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</si>
  <si>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</si>
  <si>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</si>
  <si>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</si>
  <si>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</si>
  <si>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</si>
  <si>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</si>
  <si>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</si>
  <si>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</si>
  <si>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</si>
  <si>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</si>
  <si>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</si>
  <si>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</si>
  <si>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</si>
  <si>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</si>
  <si>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</si>
  <si>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</si>
  <si>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</si>
  <si>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</si>
  <si>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</si>
  <si>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</si>
  <si>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</si>
  <si>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</si>
  <si>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</si>
  <si>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</si>
  <si>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</si>
  <si>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</si>
  <si>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</si>
  <si>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</si>
  <si>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</si>
  <si>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</si>
  <si>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</si>
  <si>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</si>
  <si>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</si>
  <si>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</si>
  <si>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</si>
  <si>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</si>
  <si>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</si>
  <si>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</si>
  <si>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</si>
  <si>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</si>
  <si>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</si>
  <si>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</si>
  <si>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</si>
  <si>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</si>
  <si>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</si>
  <si>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</si>
  <si>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</si>
  <si>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</si>
  <si>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</si>
  <si>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</si>
  <si>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</si>
  <si>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</si>
  <si>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</si>
  <si>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</si>
  <si>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</si>
  <si>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</si>
  <si>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</si>
  <si>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</si>
  <si>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</si>
  <si>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</si>
  <si>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</si>
  <si>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</si>
  <si>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</si>
  <si>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</si>
  <si>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</si>
  <si>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</si>
  <si>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</si>
  <si>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</si>
  <si>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</si>
  <si>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</si>
  <si>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</si>
  <si>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</si>
  <si>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</si>
  <si>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</si>
  <si>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</si>
  <si>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</si>
  <si>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</si>
  <si>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</si>
  <si>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</si>
  <si>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</si>
  <si>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</si>
  <si>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</si>
  <si>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</si>
  <si>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</si>
  <si>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</si>
  <si>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</si>
  <si>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</si>
  <si>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</si>
  <si>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</si>
  <si>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</si>
  <si>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</si>
  <si>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</si>
  <si>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</si>
  <si>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</si>
  <si>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</si>
  <si>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</si>
  <si>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</si>
  <si>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</si>
  <si>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</si>
  <si>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</si>
  <si>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</si>
  <si>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</si>
  <si>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</si>
  <si>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</si>
  <si>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</si>
  <si>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</si>
  <si>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</si>
  <si>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</si>
  <si>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</si>
  <si>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</si>
  <si>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</si>
  <si>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</si>
  <si>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</si>
  <si>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</si>
  <si>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</si>
  <si>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</si>
  <si>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</si>
  <si>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</si>
  <si>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</si>
  <si>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</si>
  <si>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</si>
  <si>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</si>
  <si>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</si>
  <si>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</si>
  <si>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</si>
  <si>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</si>
  <si>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</si>
  <si>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</si>
  <si>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</si>
  <si>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</si>
  <si>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</si>
  <si>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</si>
  <si>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</si>
  <si>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</si>
  <si>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</si>
  <si>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</si>
  <si>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</si>
  <si>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</si>
  <si>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</si>
  <si>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</si>
  <si>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</si>
  <si>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</si>
  <si>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</si>
  <si>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</si>
  <si>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</si>
  <si>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</si>
  <si>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</si>
  <si>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</si>
  <si>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</si>
  <si>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</si>
  <si>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</si>
  <si>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</si>
  <si>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</si>
  <si>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</si>
  <si>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</si>
  <si>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</si>
  <si>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</si>
  <si>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</si>
  <si>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</si>
  <si>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</si>
  <si>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</si>
  <si>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</si>
  <si>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</si>
  <si>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</si>
  <si>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</si>
  <si>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</si>
  <si>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</si>
  <si>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</si>
  <si>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</si>
  <si>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</si>
  <si>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</si>
  <si>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</si>
  <si>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</si>
  <si>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</si>
  <si>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</si>
  <si>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</si>
  <si>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</si>
  <si>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</si>
  <si>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</si>
  <si>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</si>
  <si>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</si>
  <si>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</si>
  <si>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</si>
  <si>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</si>
  <si>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</si>
  <si>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</si>
  <si>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</si>
  <si>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</si>
  <si>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</si>
  <si>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</si>
  <si>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</si>
  <si>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</si>
  <si>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</si>
  <si>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</si>
  <si>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</si>
  <si>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</si>
  <si>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</si>
  <si>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</si>
  <si>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</si>
  <si>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</si>
  <si>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</si>
  <si>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</si>
  <si>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</si>
  <si>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</si>
  <si>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</si>
  <si>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</si>
  <si>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</si>
  <si>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</si>
  <si>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</si>
  <si>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</si>
  <si>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</si>
  <si>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</si>
  <si>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</si>
  <si>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</si>
  <si>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</si>
  <si>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</si>
  <si>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</si>
  <si>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</si>
  <si>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</si>
  <si>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</si>
  <si>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</si>
  <si>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</si>
  <si>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</si>
  <si>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</si>
  <si>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</si>
  <si>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</si>
  <si>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</si>
  <si>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</si>
  <si>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</si>
  <si>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</si>
  <si>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</si>
  <si>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</si>
  <si>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</si>
  <si>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</si>
  <si>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</si>
  <si>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</si>
  <si>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</si>
  <si>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</si>
  <si>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</si>
  <si>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</si>
  <si>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</si>
  <si>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</si>
  <si>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</si>
  <si>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</si>
  <si>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</si>
  <si>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</si>
  <si>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</si>
  <si>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</si>
  <si>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</si>
  <si>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</si>
  <si>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</si>
  <si>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</si>
  <si>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</si>
  <si>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</si>
  <si>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</si>
  <si>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</si>
  <si>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</si>
  <si>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</si>
  <si>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</si>
  <si>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</si>
  <si>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</si>
  <si>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</si>
  <si>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</si>
  <si>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</si>
  <si>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</si>
  <si>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</si>
  <si>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</si>
  <si>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</si>
  <si>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</si>
  <si>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</si>
  <si>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</si>
  <si>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</si>
  <si>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</si>
  <si>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</si>
  <si>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</si>
  <si>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</si>
  <si>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</si>
  <si>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</si>
  <si>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</si>
  <si>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</si>
  <si>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</si>
  <si>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</si>
  <si>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</si>
  <si>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</si>
  <si>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</si>
  <si>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</si>
  <si>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</si>
  <si>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</si>
  <si>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</si>
  <si>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</si>
  <si>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</si>
  <si>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</si>
  <si>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</si>
  <si>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</si>
  <si>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</si>
  <si>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</si>
  <si>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</si>
  <si>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</si>
  <si>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</si>
  <si>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</si>
  <si>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</si>
  <si>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</si>
  <si>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</si>
  <si>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</si>
  <si>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</si>
  <si>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</si>
  <si>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</si>
  <si>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</si>
  <si>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</si>
  <si>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</si>
  <si>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</si>
  <si>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</si>
  <si>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</si>
  <si>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</si>
  <si>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</si>
  <si>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</si>
  <si>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</si>
  <si>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</si>
  <si>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</si>
  <si>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</si>
  <si>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</si>
  <si>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</si>
  <si>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</si>
  <si>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</si>
  <si>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</si>
  <si>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</si>
  <si>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</si>
  <si>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</si>
  <si>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</si>
  <si>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</si>
  <si>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</si>
  <si>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</si>
  <si>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</si>
  <si>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</si>
  <si>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</si>
  <si>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</si>
  <si>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</si>
  <si>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</si>
  <si>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</si>
  <si>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</si>
  <si>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</si>
  <si>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</si>
  <si>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</si>
  <si>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</si>
  <si>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</si>
  <si>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</si>
  <si>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</si>
  <si>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</si>
  <si>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</si>
  <si>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</si>
  <si>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</si>
  <si>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</si>
  <si>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</si>
  <si>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</si>
  <si>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</si>
  <si>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</si>
  <si>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</si>
  <si>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</si>
  <si>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</si>
  <si>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</si>
  <si>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</si>
  <si>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</si>
  <si>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</si>
  <si>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</si>
  <si>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</si>
  <si>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</si>
  <si>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</si>
  <si>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</si>
  <si>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</si>
  <si>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</si>
  <si>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</si>
  <si>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</si>
  <si>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</si>
  <si>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</si>
  <si>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</si>
  <si>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</si>
  <si>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</si>
  <si>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</si>
  <si>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</si>
  <si>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</si>
  <si>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</si>
  <si>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</si>
  <si>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</si>
  <si>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</si>
  <si>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</si>
  <si>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</si>
  <si>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</si>
  <si>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</si>
  <si>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</si>
  <si>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</si>
  <si>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</si>
  <si>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</si>
  <si>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</si>
  <si>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</si>
  <si>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</si>
  <si>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</si>
  <si>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</si>
  <si>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</si>
  <si>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</si>
  <si>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</si>
  <si>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</si>
  <si>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</si>
  <si>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</si>
  <si>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</si>
  <si>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</si>
  <si>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</si>
  <si>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</si>
  <si>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</si>
  <si>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</si>
  <si>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</si>
  <si>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</si>
  <si>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</si>
  <si>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</si>
  <si>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</si>
  <si>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</si>
  <si>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</si>
  <si>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</si>
  <si>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</si>
  <si>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</si>
  <si>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</si>
  <si>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</si>
  <si>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</si>
  <si>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</si>
  <si>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</si>
  <si>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</si>
  <si>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</si>
  <si>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</si>
  <si>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</si>
  <si>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</si>
  <si>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</si>
  <si>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</si>
  <si>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</si>
  <si>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</si>
  <si>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</si>
  <si>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</si>
  <si>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</si>
  <si>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</si>
  <si>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</si>
  <si>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</si>
  <si>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</si>
  <si>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</si>
  <si>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</si>
  <si>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</si>
  <si>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</si>
  <si>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</si>
  <si>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</si>
  <si>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</si>
  <si>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</si>
  <si>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</si>
  <si>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</si>
  <si>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</si>
  <si>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</si>
  <si>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</si>
  <si>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</si>
  <si>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</si>
  <si>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</si>
  <si>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</si>
  <si>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</si>
  <si>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</si>
  <si>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</si>
  <si>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</si>
  <si>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</si>
  <si>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</si>
  <si>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</si>
  <si>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</si>
  <si>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</si>
  <si>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</si>
  <si>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</si>
  <si>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</si>
  <si>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</si>
  <si>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</si>
  <si>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</si>
  <si>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</si>
  <si>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</si>
  <si>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</si>
  <si>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</si>
  <si>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</si>
  <si>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</si>
  <si>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</si>
  <si>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</si>
  <si>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</si>
  <si>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</si>
  <si>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</si>
  <si>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</si>
  <si>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</si>
  <si>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</si>
  <si>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</si>
  <si>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</si>
  <si>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</si>
  <si>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</si>
  <si>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</si>
  <si>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</si>
  <si>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</si>
  <si>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</si>
  <si>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</si>
  <si>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</si>
  <si>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</si>
  <si>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</si>
  <si>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</si>
  <si>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</si>
  <si>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</si>
  <si>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</si>
  <si>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</si>
  <si>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</si>
  <si>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</si>
  <si>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</si>
  <si>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</si>
  <si>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</si>
  <si>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</si>
  <si>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</si>
  <si>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</si>
  <si>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</si>
  <si>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</si>
  <si>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</si>
  <si>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</si>
  <si>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</si>
  <si>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</si>
  <si>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</si>
  <si>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</si>
  <si>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</si>
  <si>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</si>
  <si>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</si>
  <si>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</si>
  <si>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</si>
  <si>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</si>
  <si>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</si>
  <si>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</si>
  <si>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</si>
  <si>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</si>
  <si>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</si>
  <si>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</si>
  <si>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</si>
  <si>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</si>
  <si>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</si>
  <si>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</si>
  <si>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</si>
  <si>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</si>
  <si>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</si>
  <si>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</si>
  <si>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</si>
  <si>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</si>
  <si>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</si>
  <si>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</si>
  <si>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</si>
  <si>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</si>
  <si>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</si>
  <si>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</si>
  <si>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</si>
  <si>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</si>
  <si>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</si>
  <si>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</si>
  <si>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</si>
  <si>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</si>
  <si>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</si>
  <si>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</si>
  <si>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</si>
  <si>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</si>
  <si>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</si>
  <si>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</si>
  <si>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</si>
  <si>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</si>
  <si>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</si>
  <si>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</si>
  <si>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</si>
  <si>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</si>
  <si>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</si>
  <si>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</si>
  <si>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</si>
  <si>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</si>
  <si>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</si>
  <si>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</si>
  <si>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</si>
  <si>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</si>
  <si>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</si>
  <si>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</si>
  <si>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</si>
  <si>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</si>
  <si>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</si>
  <si>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</si>
  <si>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</si>
  <si>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</si>
  <si>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</si>
  <si>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</si>
  <si>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</si>
  <si>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</si>
  <si>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</si>
  <si>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</si>
  <si>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</si>
  <si>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</si>
  <si>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</si>
  <si>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</si>
  <si>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</si>
  <si>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</si>
  <si>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</si>
  <si>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</si>
  <si>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</si>
  <si>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</si>
  <si>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</si>
  <si>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</si>
  <si>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</si>
  <si>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</si>
  <si>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</si>
  <si>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</si>
  <si>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</si>
  <si>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</si>
  <si>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</si>
  <si>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</si>
  <si>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</si>
  <si>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</si>
  <si>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</si>
  <si>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</si>
  <si>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</si>
  <si>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</si>
  <si>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</si>
  <si>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</si>
  <si>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</si>
  <si>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</si>
  <si>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</si>
  <si>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</si>
  <si>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</si>
  <si>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</si>
  <si>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</si>
  <si>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</si>
  <si>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</si>
  <si>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</si>
  <si>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</si>
  <si>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</si>
  <si>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</si>
  <si>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</si>
  <si>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</si>
  <si>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</si>
  <si>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</si>
  <si>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</si>
  <si>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</si>
  <si>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</si>
  <si>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</si>
  <si>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</si>
  <si>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</si>
  <si>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</si>
  <si>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</si>
  <si>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</si>
  <si>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</si>
  <si>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</si>
  <si>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</si>
  <si>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</si>
  <si>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</si>
  <si>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</si>
  <si>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</si>
  <si>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</si>
  <si>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</si>
  <si>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</si>
  <si>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</si>
  <si>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</si>
  <si>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</si>
  <si>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</si>
  <si>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</si>
  <si>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</si>
  <si>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</si>
  <si>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</si>
  <si>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</si>
  <si>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</si>
  <si>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</si>
  <si>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</si>
  <si>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</si>
  <si>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</si>
  <si>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</si>
  <si>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</si>
  <si>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</si>
  <si>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</si>
  <si>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</si>
  <si>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</si>
  <si>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</si>
  <si>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</si>
  <si>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</si>
  <si>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</si>
  <si>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</si>
  <si>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</si>
  <si>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</si>
  <si>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</si>
  <si>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</si>
  <si>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</si>
  <si>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</si>
  <si>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</si>
  <si>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</si>
  <si>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</si>
  <si>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</si>
  <si>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</si>
  <si>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</si>
  <si>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</si>
  <si>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</si>
  <si>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</si>
  <si>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</si>
  <si>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</si>
  <si>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</si>
  <si>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</si>
  <si>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</si>
  <si>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</si>
  <si>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</si>
  <si>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</si>
  <si>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</si>
  <si>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</si>
  <si>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</si>
  <si>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</si>
  <si>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</si>
  <si>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</si>
  <si>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</si>
  <si>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</si>
  <si>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</si>
  <si>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</si>
  <si>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</si>
  <si>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</si>
  <si>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</si>
  <si>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</si>
  <si>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</si>
  <si>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</si>
  <si>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</si>
  <si>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</si>
  <si>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</si>
  <si>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</si>
  <si>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</si>
  <si>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</si>
  <si>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</si>
  <si>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</si>
  <si>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</si>
  <si>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</si>
  <si>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</si>
  <si>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</si>
  <si>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</si>
  <si>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</si>
  <si>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</si>
  <si>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</si>
  <si>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</si>
  <si>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</si>
  <si>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</si>
  <si>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</si>
  <si>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</si>
  <si>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</si>
  <si>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</si>
  <si>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</si>
  <si>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</si>
  <si>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</si>
  <si>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</si>
  <si>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</si>
  <si>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</si>
  <si>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</si>
  <si>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</si>
  <si>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</si>
  <si>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</si>
  <si>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</si>
  <si>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</si>
  <si>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</si>
  <si>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</si>
  <si>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</si>
  <si>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</si>
  <si>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</si>
  <si>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</si>
  <si>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</si>
  <si>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</si>
  <si>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</si>
  <si>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</si>
  <si>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</si>
  <si>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</si>
  <si>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</si>
  <si>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</si>
  <si>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</si>
  <si>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</si>
  <si>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</si>
  <si>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</si>
  <si>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</si>
  <si>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</si>
  <si>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</si>
  <si>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</si>
  <si>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</si>
  <si>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</si>
  <si>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</si>
  <si>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</si>
  <si>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</si>
  <si>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</si>
  <si>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</si>
  <si>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</si>
  <si>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</si>
  <si>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</si>
  <si>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</si>
  <si>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</si>
  <si>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</si>
  <si>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</si>
  <si>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</si>
  <si>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</si>
  <si>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</si>
  <si>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</si>
  <si>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</si>
  <si>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</si>
  <si>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</si>
  <si>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</si>
  <si>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</si>
  <si>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</si>
  <si>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</si>
  <si>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</si>
  <si>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</si>
  <si>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</si>
  <si>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</si>
  <si>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</si>
  <si>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</si>
  <si>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</si>
  <si>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</si>
  <si>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</si>
  <si>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</si>
  <si>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</si>
  <si>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</si>
  <si>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</si>
  <si>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</si>
  <si>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</si>
  <si>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</si>
  <si>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</si>
  <si>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</si>
  <si>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</si>
  <si>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</si>
  <si>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</si>
  <si>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</si>
  <si>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</si>
  <si>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</si>
  <si>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</si>
  <si>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</si>
  <si>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</si>
  <si>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</si>
  <si>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</si>
  <si>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</si>
  <si>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</si>
  <si>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</si>
  <si>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</si>
  <si>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</si>
  <si>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</si>
  <si>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</si>
  <si>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</si>
  <si>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</si>
  <si>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</si>
  <si>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</si>
  <si>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</si>
  <si>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</si>
  <si>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</si>
  <si>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</si>
  <si>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</si>
  <si>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</si>
  <si>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</si>
  <si>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</si>
  <si>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</si>
  <si>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</si>
  <si>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</si>
  <si>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</si>
  <si>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</si>
  <si>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</si>
  <si>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</si>
  <si>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</si>
  <si>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</si>
  <si>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</si>
  <si>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</si>
  <si>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</si>
  <si>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</si>
  <si>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</si>
  <si>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</si>
  <si>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</si>
  <si>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</si>
  <si>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</si>
  <si>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</si>
  <si>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</si>
  <si>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</si>
  <si>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</si>
  <si>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</si>
  <si>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</si>
  <si>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</si>
  <si>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</si>
  <si>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</si>
  <si>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</si>
  <si>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</si>
  <si>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</si>
  <si>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</si>
  <si>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</si>
  <si>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</si>
  <si>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</si>
  <si>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</si>
  <si>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</si>
  <si>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</si>
  <si>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</si>
  <si>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</si>
  <si>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</si>
  <si>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</si>
  <si>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</si>
  <si>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</si>
  <si>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</si>
  <si>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</si>
  <si>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</si>
  <si>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</si>
  <si>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</si>
  <si>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</si>
  <si>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</si>
  <si>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</si>
  <si>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</si>
  <si>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</si>
  <si>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</si>
  <si>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</si>
  <si>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</si>
  <si>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</si>
  <si>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</si>
  <si>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</si>
  <si>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</si>
  <si>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</si>
  <si>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</si>
  <si>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</si>
  <si>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</si>
  <si>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</si>
  <si>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</si>
  <si>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</si>
  <si>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</si>
  <si>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</si>
  <si>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</si>
  <si>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</si>
  <si>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</si>
  <si>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</si>
  <si>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</si>
  <si>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</si>
  <si>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</si>
  <si>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</si>
  <si>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</si>
  <si>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</si>
  <si>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</si>
  <si>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</si>
  <si>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</si>
  <si>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</si>
  <si>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</si>
  <si>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</si>
  <si>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</si>
  <si>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</si>
  <si>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</si>
  <si>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</si>
  <si>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</si>
  <si>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</si>
  <si>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</si>
  <si>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</si>
  <si>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</si>
  <si>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</si>
  <si>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</si>
  <si>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</si>
  <si>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</si>
  <si>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</si>
  <si>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</si>
  <si>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</si>
  <si>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</si>
  <si>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</si>
  <si>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</si>
  <si>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</si>
  <si>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</si>
  <si>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</si>
  <si>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</si>
  <si>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</si>
  <si>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</si>
  <si>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</si>
  <si>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</si>
  <si>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</si>
  <si>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</si>
  <si>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</si>
  <si>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</si>
  <si>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</si>
  <si>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</si>
  <si>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</si>
  <si>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</si>
  <si>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</si>
  <si>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</si>
  <si>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</si>
  <si>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</si>
  <si>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</si>
  <si>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</si>
  <si>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</si>
  <si>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</si>
  <si>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</si>
  <si>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</si>
  <si>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</si>
  <si>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</si>
  <si>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</si>
  <si>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</si>
  <si>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</si>
  <si>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</si>
  <si>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</si>
  <si>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</si>
  <si>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</si>
  <si>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</si>
  <si>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</si>
  <si>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</si>
  <si>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</si>
  <si>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</si>
  <si>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</si>
  <si>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</si>
  <si>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</si>
  <si>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</si>
  <si>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</si>
  <si>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</si>
  <si>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</si>
  <si>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</si>
  <si>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</si>
  <si>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</si>
  <si>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</si>
  <si>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</si>
  <si>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</si>
  <si>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</si>
  <si>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</si>
  <si>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</si>
  <si>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</si>
  <si>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</si>
  <si>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</si>
  <si>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</si>
  <si>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</si>
  <si>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</si>
  <si>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</si>
  <si>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</si>
  <si>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</si>
  <si>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</si>
  <si>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</si>
  <si>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</si>
  <si>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</si>
  <si>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</si>
  <si>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</si>
  <si>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</si>
  <si>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</si>
  <si>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</si>
  <si>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</si>
  <si>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</si>
  <si>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</si>
  <si>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</si>
  <si>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</si>
  <si>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</si>
  <si>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</si>
  <si>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</si>
  <si>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</si>
  <si>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</si>
  <si>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</si>
  <si>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</si>
  <si>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</si>
  <si>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</si>
  <si>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</si>
  <si>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</si>
  <si>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</si>
  <si>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</si>
  <si>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</si>
  <si>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</si>
  <si>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</si>
  <si>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</si>
  <si>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</si>
  <si>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</si>
  <si>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</si>
  <si>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</si>
  <si>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</si>
  <si>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</si>
  <si>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</si>
  <si>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</si>
  <si>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</si>
  <si>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</si>
  <si>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</si>
  <si>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</si>
  <si>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</si>
  <si>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</si>
  <si>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</si>
  <si>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</si>
  <si>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</si>
  <si>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</si>
  <si>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</si>
  <si>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</si>
  <si>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</si>
  <si>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</si>
  <si>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</si>
  <si>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</si>
  <si>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</si>
  <si>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</si>
  <si>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</si>
  <si>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</si>
  <si>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</si>
  <si>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</si>
  <si>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</si>
  <si>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</si>
  <si>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</si>
  <si>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</si>
  <si>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</si>
  <si>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</si>
  <si>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</si>
  <si>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</si>
  <si>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</si>
  <si>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</si>
  <si>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</si>
  <si>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</si>
  <si>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</si>
  <si>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</si>
  <si>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</si>
  <si>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</si>
  <si>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</si>
  <si>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</si>
  <si>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</si>
  <si>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</si>
  <si>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</si>
  <si>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</si>
  <si>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</si>
  <si>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</si>
  <si>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</si>
  <si>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</si>
  <si>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</si>
  <si>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</si>
  <si>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</si>
  <si>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</si>
  <si>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</si>
  <si>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</si>
  <si>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</si>
  <si>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</si>
  <si>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</si>
  <si>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</si>
  <si>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</si>
  <si>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</si>
  <si>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</si>
  <si>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</si>
  <si>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</si>
  <si>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</si>
  <si>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</si>
  <si>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</si>
  <si>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</si>
  <si>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</si>
  <si>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</si>
  <si>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</si>
  <si>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</si>
  <si>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</si>
  <si>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</si>
  <si>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</si>
  <si>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</si>
  <si>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</si>
  <si>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</si>
  <si>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</si>
  <si>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</si>
  <si>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</si>
  <si>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</si>
  <si>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</si>
  <si>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</si>
  <si>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</si>
  <si>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</si>
  <si>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</si>
  <si>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</si>
  <si>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</si>
  <si>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</si>
  <si>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</si>
  <si>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</si>
  <si>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</si>
  <si>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</si>
  <si>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</si>
  <si>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</si>
  <si>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</si>
  <si>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</si>
  <si>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</si>
  <si>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</si>
  <si>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</si>
  <si>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</si>
  <si>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</si>
  <si>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</si>
  <si>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</si>
  <si>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</si>
  <si>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</si>
  <si>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</si>
  <si>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</si>
  <si>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</si>
  <si>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</si>
  <si>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</si>
  <si>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</si>
  <si>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</si>
  <si>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</si>
  <si>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</si>
  <si>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</si>
  <si>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</si>
  <si>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</si>
  <si>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</si>
  <si>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</si>
  <si>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</si>
  <si>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</si>
  <si>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</si>
  <si>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</si>
  <si>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</si>
  <si>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</si>
  <si>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</si>
  <si>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</si>
  <si>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</si>
  <si>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</si>
  <si>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</si>
  <si>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</si>
  <si>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</si>
  <si>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</si>
  <si>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</si>
  <si>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</si>
  <si>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</si>
  <si>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</si>
  <si>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</si>
  <si>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</si>
  <si>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</si>
  <si>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</si>
  <si>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</si>
  <si>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</si>
  <si>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</si>
  <si>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</si>
  <si>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</si>
  <si>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</si>
  <si>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</si>
  <si>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</si>
  <si>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</si>
  <si>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</si>
  <si>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</si>
  <si>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</si>
  <si>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</si>
  <si>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</si>
  <si>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</si>
  <si>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</si>
  <si>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</si>
  <si>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</si>
  <si>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</si>
  <si>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</si>
  <si>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</si>
  <si>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</si>
  <si>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</si>
  <si>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</si>
  <si>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</si>
  <si>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</si>
  <si>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</si>
  <si>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</si>
  <si>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</si>
  <si>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</si>
  <si>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</si>
  <si>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</si>
  <si>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</si>
  <si>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</si>
  <si>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</si>
  <si>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</si>
  <si>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</si>
  <si>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</si>
  <si>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</si>
  <si>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</si>
  <si>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</si>
  <si>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</si>
  <si>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</si>
  <si>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</si>
  <si>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</si>
  <si>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</si>
  <si>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</si>
  <si>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</si>
  <si>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</si>
  <si>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</si>
  <si>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</si>
  <si>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</si>
  <si>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</si>
  <si>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</si>
  <si>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</si>
  <si>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</si>
  <si>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</si>
  <si>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</si>
  <si>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</si>
  <si>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</si>
  <si>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</si>
  <si>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</si>
  <si>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</si>
  <si>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</si>
  <si>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</si>
  <si>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</si>
  <si>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</si>
  <si>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</si>
  <si>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</si>
  <si>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</si>
  <si>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</si>
  <si>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</si>
  <si>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</si>
  <si>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</si>
  <si>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</si>
  <si>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</si>
  <si>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</si>
  <si>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</si>
  <si>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</si>
  <si>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</si>
  <si>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</si>
  <si>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</si>
  <si>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</si>
  <si>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</si>
  <si>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</si>
  <si>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</si>
  <si>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</si>
  <si>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</si>
  <si>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</si>
  <si>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</si>
  <si>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</si>
  <si>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</si>
  <si>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</si>
  <si>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</si>
  <si>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</si>
  <si>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</si>
  <si>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</si>
  <si>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</si>
  <si>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</si>
  <si>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</si>
  <si>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</si>
  <si>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</si>
  <si>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</si>
  <si>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</si>
  <si>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</si>
  <si>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</si>
  <si>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</si>
  <si>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</si>
  <si>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</si>
  <si>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</si>
  <si>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</si>
  <si>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</si>
  <si>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</si>
  <si>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</si>
  <si>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</si>
  <si>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</si>
  <si>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</si>
  <si>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</si>
  <si>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</si>
  <si>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</si>
  <si>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</si>
  <si>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</si>
  <si>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</si>
  <si>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</si>
  <si>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</si>
  <si>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</si>
  <si>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</si>
  <si>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</si>
  <si>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</si>
  <si>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</si>
  <si>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</si>
  <si>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</si>
  <si>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</si>
  <si>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</si>
  <si>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</si>
  <si>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</si>
  <si>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</si>
  <si>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</si>
  <si>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</si>
  <si>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</si>
  <si>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</si>
  <si>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</si>
  <si>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</si>
  <si>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</si>
  <si>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</si>
  <si>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</si>
  <si>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</si>
  <si>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</si>
  <si>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</si>
  <si>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</si>
  <si>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</si>
  <si>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</si>
  <si>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</si>
  <si>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</si>
  <si>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</si>
  <si>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</si>
  <si>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</si>
  <si>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</si>
  <si>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</si>
  <si>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</si>
  <si>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</si>
  <si>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</si>
  <si>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</si>
  <si>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</si>
  <si>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</si>
  <si>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</si>
  <si>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</si>
  <si>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</si>
  <si>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</si>
  <si>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</si>
  <si>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</si>
  <si>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</si>
  <si>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</si>
  <si>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</si>
  <si>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</si>
  <si>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</si>
  <si>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</si>
  <si>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</si>
  <si>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</si>
  <si>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</si>
  <si>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</si>
  <si>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</si>
  <si>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</si>
  <si>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</si>
  <si>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</si>
  <si>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</si>
  <si>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</si>
  <si>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</si>
  <si>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</si>
  <si>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</si>
  <si>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</si>
  <si>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</si>
  <si>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</si>
  <si>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</si>
  <si>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</si>
  <si>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</si>
  <si>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</si>
  <si>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</si>
  <si>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</si>
  <si>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</si>
  <si>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</si>
  <si>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</si>
  <si>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</si>
  <si>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</si>
  <si>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</si>
  <si>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</si>
  <si>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</si>
  <si>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</si>
  <si>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</si>
  <si>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</si>
  <si>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</si>
  <si>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</si>
  <si>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</si>
  <si>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</si>
  <si>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</si>
  <si>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</si>
  <si>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</si>
  <si>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</si>
  <si>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</si>
  <si>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</si>
  <si>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</si>
  <si>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</si>
  <si>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</si>
  <si>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</si>
  <si>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</si>
  <si>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</si>
  <si>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</si>
  <si>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</si>
  <si>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</si>
  <si>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</si>
  <si>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</si>
  <si>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</si>
  <si>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</si>
  <si>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</si>
  <si>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</si>
  <si>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</si>
  <si>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</si>
  <si>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</si>
  <si>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</si>
  <si>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</si>
  <si>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</si>
  <si>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</si>
  <si>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</si>
  <si>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</si>
  <si>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</si>
  <si>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</si>
  <si>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</si>
  <si>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</si>
  <si>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</si>
  <si>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</si>
  <si>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</si>
  <si>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</si>
  <si>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</si>
  <si>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</si>
  <si>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</si>
  <si>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</si>
  <si>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</si>
  <si>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</si>
  <si>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</si>
  <si>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</si>
  <si>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</si>
  <si>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</si>
  <si>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</si>
  <si>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</si>
  <si>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</si>
  <si>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</si>
  <si>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</si>
  <si>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</si>
  <si>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</si>
  <si>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</si>
  <si>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</si>
  <si>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</si>
  <si>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</si>
  <si>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</si>
  <si>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</si>
  <si>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</si>
  <si>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</si>
  <si>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</si>
  <si>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</si>
  <si>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</si>
  <si>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</si>
  <si>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</si>
  <si>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</si>
  <si>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</si>
  <si>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</si>
  <si>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</si>
  <si>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</si>
  <si>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</si>
  <si>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</si>
  <si>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</si>
  <si>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</si>
  <si>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</si>
  <si>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</si>
  <si>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</si>
  <si>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</si>
  <si>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</si>
  <si>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</si>
  <si>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</si>
  <si>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</si>
  <si>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</si>
  <si>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</si>
  <si>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</si>
  <si>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</si>
  <si>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</si>
  <si>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</si>
  <si>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</si>
  <si>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</si>
  <si>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</si>
  <si>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</si>
  <si>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</si>
  <si>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</si>
  <si>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</si>
  <si>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</si>
  <si>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</si>
  <si>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</si>
  <si>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</si>
  <si>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</si>
  <si>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</si>
  <si>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</si>
  <si>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</si>
  <si>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</si>
  <si>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</si>
  <si>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</si>
  <si>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</si>
  <si>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</si>
  <si>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</si>
  <si>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</si>
  <si>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</si>
  <si>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</si>
  <si>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</si>
  <si>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</si>
  <si>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</si>
  <si>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</si>
  <si>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</si>
  <si>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</si>
  <si>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</si>
  <si>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</si>
  <si>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</si>
  <si>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</si>
  <si>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</si>
  <si>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</si>
  <si>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</si>
  <si>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</si>
  <si>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</si>
  <si>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</si>
  <si>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</si>
  <si>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</si>
  <si>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</si>
  <si>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</si>
  <si>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</si>
  <si>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</si>
  <si>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</si>
  <si>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</si>
  <si>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</si>
  <si>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</si>
  <si>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</si>
  <si>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</si>
  <si>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</si>
  <si>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</si>
  <si>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</si>
  <si>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</si>
  <si>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</si>
  <si>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</si>
  <si>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</si>
  <si>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</si>
  <si>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</si>
  <si>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</si>
  <si>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</si>
  <si>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</si>
  <si>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</si>
  <si>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</si>
  <si>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</si>
  <si>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</si>
  <si>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</si>
  <si>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</si>
  <si>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</si>
  <si>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</si>
  <si>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</si>
  <si>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</si>
  <si>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</si>
  <si>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</si>
  <si>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</si>
  <si>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</si>
  <si>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</si>
  <si>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</si>
  <si>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</si>
  <si>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</si>
  <si>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</si>
  <si>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</si>
  <si>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</si>
  <si>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</si>
  <si>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</si>
  <si>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</si>
  <si>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</si>
  <si>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</si>
  <si>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</si>
  <si>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</si>
  <si>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</si>
  <si>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</si>
  <si>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</si>
  <si>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</si>
  <si>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</si>
  <si>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</si>
  <si>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</si>
  <si>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</si>
  <si>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</si>
  <si>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</si>
  <si>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</si>
  <si>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</si>
  <si>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</si>
  <si>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</si>
  <si>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</si>
  <si>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</si>
  <si>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</si>
  <si>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</si>
  <si>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</si>
  <si>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</si>
  <si>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</si>
  <si>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</si>
  <si>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</si>
  <si>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</si>
  <si>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</si>
  <si>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</si>
  <si>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</si>
  <si>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</si>
  <si>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</si>
  <si>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</si>
  <si>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</si>
  <si>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</si>
  <si>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</si>
  <si>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</si>
  <si>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</si>
  <si>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</si>
  <si>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</si>
  <si>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</si>
  <si>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</si>
  <si>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</si>
  <si>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</si>
  <si>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</si>
  <si>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</si>
  <si>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</si>
  <si>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</si>
  <si>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</si>
  <si>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</si>
  <si>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</si>
  <si>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</si>
  <si>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</si>
  <si>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</si>
  <si>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</si>
  <si>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</si>
  <si>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</si>
  <si>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</si>
  <si>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</si>
  <si>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</si>
  <si>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</si>
  <si>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</si>
  <si>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</si>
  <si>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</si>
  <si>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</si>
  <si>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</si>
  <si>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</si>
  <si>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</si>
  <si>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</si>
  <si>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</si>
  <si>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</si>
  <si>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</si>
  <si>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</si>
  <si>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</si>
  <si>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</si>
  <si>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</si>
  <si>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</si>
  <si>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</si>
  <si>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</si>
  <si>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</si>
  <si>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</si>
  <si>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</si>
  <si>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</si>
  <si>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</si>
  <si>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</si>
  <si>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</si>
  <si>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</si>
  <si>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</si>
  <si>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</si>
  <si>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</si>
  <si>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</si>
  <si>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</si>
  <si>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</si>
  <si>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</si>
  <si>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</si>
  <si>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</si>
  <si>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</si>
  <si>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</si>
  <si>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</si>
  <si>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</si>
  <si>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</si>
  <si>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</si>
  <si>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</si>
  <si>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</si>
  <si>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</si>
  <si>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</si>
  <si>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</si>
  <si>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</si>
  <si>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</si>
  <si>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</si>
  <si>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</si>
  <si>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</si>
  <si>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</si>
  <si>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</si>
  <si>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</si>
  <si>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</si>
  <si>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</si>
  <si>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</si>
  <si>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</si>
  <si>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</si>
  <si>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</si>
  <si>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</si>
  <si>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</si>
  <si>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</si>
  <si>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</si>
  <si>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</si>
  <si>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</si>
  <si>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</si>
  <si>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</si>
  <si>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</si>
  <si>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</si>
  <si>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</si>
  <si>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</si>
  <si>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</si>
  <si>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</si>
  <si>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</si>
  <si>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</si>
  <si>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</si>
  <si>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</si>
  <si>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</si>
  <si>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</si>
  <si>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</si>
  <si>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</si>
  <si>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</si>
  <si>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</si>
  <si>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</si>
  <si>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</si>
  <si>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</si>
  <si>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</si>
  <si>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</si>
  <si>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</si>
  <si>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</si>
  <si>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</si>
  <si>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</si>
  <si>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</si>
  <si>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</si>
  <si>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</si>
  <si>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</si>
  <si>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</si>
  <si>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</si>
  <si>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</si>
  <si>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</si>
  <si>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</si>
  <si>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</si>
  <si>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</si>
  <si>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</si>
  <si>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</si>
  <si>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</si>
  <si>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</si>
  <si>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</si>
  <si>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</si>
  <si>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</si>
  <si>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</si>
  <si>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</si>
  <si>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</si>
  <si>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</si>
  <si>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</si>
  <si>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</si>
  <si>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</si>
  <si>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</si>
  <si>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</si>
  <si>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</si>
  <si>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</si>
  <si>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</si>
  <si>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</si>
  <si>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</si>
  <si>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</si>
  <si>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</si>
  <si>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</si>
  <si>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</si>
  <si>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</si>
  <si>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</si>
  <si>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</si>
  <si>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</si>
  <si>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</si>
  <si>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</si>
  <si>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</si>
  <si>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</si>
  <si>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</si>
  <si>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</si>
  <si>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</si>
  <si>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</si>
  <si>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</si>
  <si>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</si>
  <si>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</si>
  <si>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</si>
  <si>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</si>
  <si>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</si>
  <si>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</si>
  <si>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</si>
  <si>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</si>
  <si>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</si>
  <si>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</si>
  <si>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</si>
  <si>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</si>
  <si>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</si>
  <si>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</si>
  <si>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</si>
  <si>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</si>
  <si>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</si>
  <si>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</si>
  <si>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</si>
  <si>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</si>
  <si>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</si>
  <si>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</si>
  <si>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</si>
  <si>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</si>
  <si>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</si>
  <si>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</si>
  <si>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</si>
  <si>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</si>
  <si>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</si>
  <si>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</si>
  <si>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</si>
  <si>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</si>
  <si>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</si>
  <si>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</si>
  <si>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</si>
  <si>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</si>
  <si>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</si>
  <si>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</si>
  <si>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</si>
  <si>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</si>
  <si>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</si>
  <si>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</si>
  <si>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</si>
  <si>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</si>
  <si>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</si>
  <si>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</si>
  <si>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</si>
  <si>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</si>
  <si>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</si>
  <si>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</si>
  <si>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</si>
  <si>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</si>
  <si>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</si>
  <si>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</si>
  <si>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</si>
  <si>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</si>
  <si>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</si>
  <si>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</si>
  <si>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</si>
  <si>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</si>
  <si>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</si>
  <si>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</si>
  <si>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</si>
  <si>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</si>
  <si>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</si>
  <si>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</si>
  <si>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</si>
  <si>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</si>
  <si>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</si>
  <si>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</si>
  <si>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</si>
  <si>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</si>
  <si>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</si>
  <si>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</si>
  <si>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</si>
  <si>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</si>
  <si>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</si>
  <si>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</si>
  <si>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</si>
  <si>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</si>
  <si>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</si>
  <si>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</si>
  <si>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</si>
  <si>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</si>
  <si>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</si>
  <si>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</si>
  <si>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</si>
  <si>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</si>
  <si>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</si>
  <si>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</si>
  <si>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</si>
  <si>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</si>
  <si>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</si>
  <si>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</si>
  <si>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</si>
  <si>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</si>
  <si>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</si>
  <si>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</si>
  <si>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</si>
  <si>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</si>
  <si>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</si>
  <si>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</si>
  <si>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</si>
  <si>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</si>
  <si>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</si>
  <si>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</si>
  <si>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</si>
  <si>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</si>
  <si>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</si>
  <si>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</si>
  <si>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</si>
  <si>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</si>
  <si>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</si>
  <si>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</si>
  <si>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</si>
  <si>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</si>
  <si>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</si>
  <si>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</si>
  <si>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</si>
  <si>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</si>
  <si>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</si>
  <si>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</si>
  <si>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</si>
  <si>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</si>
  <si>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</si>
  <si>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</si>
  <si>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</si>
  <si>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</si>
  <si>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</si>
  <si>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</si>
  <si>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</si>
  <si>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</si>
  <si>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</si>
  <si>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</si>
  <si>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</si>
  <si>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</si>
  <si>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</si>
  <si>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</si>
  <si>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</si>
  <si>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</si>
  <si>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</si>
  <si>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</si>
  <si>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</si>
  <si>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</si>
  <si>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</si>
  <si>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</si>
  <si>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</si>
  <si>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</si>
  <si>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</si>
  <si>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</si>
  <si>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</si>
  <si>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</si>
  <si>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</si>
  <si>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</si>
  <si>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</si>
  <si>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</si>
  <si>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</si>
  <si>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</si>
  <si>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</si>
  <si>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</si>
  <si>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</si>
  <si>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</si>
  <si>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</si>
  <si>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</si>
  <si>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</si>
  <si>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</si>
  <si>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</si>
  <si>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</si>
  <si>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</si>
  <si>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</si>
  <si>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</si>
  <si>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</si>
  <si>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</si>
  <si>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</si>
  <si>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</si>
  <si>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</si>
  <si>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</si>
  <si>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</si>
  <si>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</si>
  <si>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</si>
  <si>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</si>
  <si>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</si>
  <si>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</si>
  <si>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</si>
  <si>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</si>
  <si>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</si>
  <si>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</si>
  <si>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</si>
  <si>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</si>
  <si>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</si>
  <si>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</si>
  <si>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</si>
  <si>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</si>
  <si>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</si>
  <si>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</si>
  <si>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</si>
  <si>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</si>
  <si>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</si>
  <si>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</si>
  <si>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</si>
  <si>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</si>
  <si>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</si>
  <si>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</si>
  <si>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</si>
  <si>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</si>
  <si>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</si>
  <si>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</si>
  <si>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</si>
  <si>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</si>
  <si>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</si>
  <si>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</si>
  <si>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</si>
  <si>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</si>
  <si>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</si>
  <si>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</si>
  <si>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</si>
  <si>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</si>
  <si>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</si>
  <si>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</si>
  <si>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</si>
  <si>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</si>
  <si>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</si>
  <si>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</si>
  <si>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</si>
  <si>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</si>
  <si>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</si>
  <si>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</si>
  <si>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</si>
  <si>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</si>
  <si>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</si>
  <si>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</si>
  <si>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</si>
  <si>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</si>
  <si>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</si>
  <si>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</si>
  <si>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</si>
  <si>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</si>
  <si>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</si>
  <si>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</si>
  <si>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</si>
  <si>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</si>
  <si>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</si>
  <si>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</si>
  <si>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</si>
  <si>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</si>
  <si>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</si>
  <si>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</si>
  <si>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</si>
  <si>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</si>
  <si>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</si>
  <si>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</si>
  <si>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</si>
  <si>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</si>
  <si>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</si>
  <si>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</si>
  <si>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</si>
  <si>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</si>
  <si>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</si>
  <si>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</si>
  <si>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</si>
  <si>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</si>
  <si>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</si>
  <si>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</si>
  <si>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</si>
  <si>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</si>
  <si>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</si>
  <si>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</si>
  <si>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</si>
  <si>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</si>
  <si>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</si>
  <si>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</si>
  <si>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</si>
  <si>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</si>
  <si>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</si>
  <si>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</si>
  <si>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</si>
  <si>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</si>
  <si>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</si>
  <si>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</si>
  <si>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</si>
  <si>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</si>
  <si>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</si>
  <si>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</si>
  <si>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</si>
  <si>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</si>
  <si>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</si>
  <si>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</si>
  <si>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</si>
  <si>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</si>
  <si>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</si>
  <si>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</si>
  <si>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</si>
  <si>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</si>
  <si>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</si>
  <si>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</si>
  <si>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</si>
  <si>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</si>
  <si>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</si>
  <si>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</si>
  <si>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</si>
  <si>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</si>
  <si>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</si>
  <si>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</si>
  <si>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</si>
  <si>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</si>
  <si>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</si>
  <si>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</si>
  <si>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</si>
  <si>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</si>
  <si>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</si>
  <si>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</si>
  <si>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</si>
  <si>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</si>
  <si>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</si>
  <si>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</si>
  <si>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</si>
  <si>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</si>
  <si>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</si>
  <si>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</si>
  <si>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</si>
  <si>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</si>
  <si>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</si>
  <si>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</si>
  <si>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</si>
  <si>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</si>
  <si>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</si>
  <si>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</si>
  <si>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</si>
  <si>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</si>
  <si>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</si>
  <si>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</si>
  <si>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</si>
  <si>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</si>
  <si>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</si>
  <si>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</si>
  <si>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</si>
  <si>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</si>
  <si>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</si>
  <si>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</si>
  <si>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</si>
  <si>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</si>
  <si>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</si>
  <si>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</si>
  <si>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</si>
  <si>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</si>
  <si>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</si>
  <si>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</si>
  <si>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</si>
  <si>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</si>
  <si>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</si>
  <si>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</si>
  <si>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</si>
  <si>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</si>
  <si>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</si>
  <si>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</si>
  <si>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</si>
  <si>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</si>
  <si>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</si>
  <si>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</si>
  <si>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</si>
  <si>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</si>
  <si>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</si>
  <si>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</si>
  <si>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</si>
  <si>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</si>
  <si>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</si>
  <si>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</si>
  <si>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</si>
  <si>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</si>
  <si>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</si>
  <si>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</si>
  <si>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</si>
  <si>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</si>
  <si>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</si>
  <si>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</si>
  <si>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</si>
  <si>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</si>
  <si>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</si>
  <si>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</si>
  <si>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</si>
  <si>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</si>
  <si>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</si>
  <si>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</si>
  <si>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</si>
  <si>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</si>
  <si>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</si>
  <si>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</si>
  <si>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</si>
  <si>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</si>
  <si>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</si>
  <si>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</si>
  <si>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</si>
  <si>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</si>
  <si>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</si>
  <si>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</si>
  <si>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</si>
  <si>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</si>
  <si>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</si>
  <si>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</si>
  <si>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</si>
  <si>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</si>
  <si>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</si>
  <si>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</si>
  <si>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</si>
  <si>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</si>
  <si>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</si>
  <si>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</si>
  <si>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</si>
  <si>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</si>
  <si>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</si>
  <si>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</si>
  <si>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</si>
  <si>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</si>
  <si>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</si>
  <si>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</si>
  <si>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</si>
  <si>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</si>
  <si>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</si>
  <si>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</si>
  <si>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</si>
  <si>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</si>
  <si>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</si>
  <si>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</si>
  <si>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</si>
  <si>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</si>
  <si>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</si>
  <si>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</si>
  <si>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</si>
  <si>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</si>
  <si>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</si>
  <si>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</si>
  <si>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</si>
  <si>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</si>
  <si>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</si>
  <si>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</si>
  <si>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</si>
  <si>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</si>
  <si>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</si>
  <si>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</si>
  <si>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</si>
  <si>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</si>
  <si>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</si>
  <si>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</si>
  <si>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</si>
  <si>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</si>
  <si>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</si>
  <si>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</si>
  <si>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</si>
  <si>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</si>
  <si>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</si>
  <si>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</si>
  <si>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</si>
  <si>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</si>
  <si>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</si>
  <si>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</si>
  <si>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</si>
  <si>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</si>
  <si>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</si>
  <si>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</si>
  <si>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</si>
  <si>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</si>
  <si>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</si>
  <si>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</si>
  <si>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</si>
  <si>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</si>
  <si>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</si>
  <si>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</si>
  <si>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</si>
  <si>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</si>
  <si>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</si>
  <si>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</si>
  <si>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</si>
  <si>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</si>
  <si>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</si>
  <si>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</si>
  <si>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</si>
  <si>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</si>
  <si>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</si>
  <si>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</si>
  <si>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</si>
  <si>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</si>
  <si>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</si>
  <si>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</si>
  <si>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</si>
  <si>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</si>
  <si>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</si>
  <si>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</si>
  <si>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</si>
  <si>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</si>
  <si>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</si>
  <si>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</si>
  <si>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</si>
  <si>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</si>
  <si>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</si>
  <si>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</si>
  <si>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</si>
  <si>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</si>
  <si>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</si>
  <si>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</si>
  <si>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</si>
  <si>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</si>
  <si>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</si>
  <si>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</si>
  <si>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</si>
  <si>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</si>
  <si>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</si>
  <si>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</si>
  <si>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</si>
  <si>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</si>
  <si>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</si>
  <si>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</si>
  <si>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</si>
  <si>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</si>
  <si>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</si>
  <si>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</si>
  <si>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</si>
  <si>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</si>
  <si>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</si>
  <si>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</si>
  <si>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</si>
  <si>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</si>
  <si>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</si>
  <si>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</si>
  <si>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</si>
  <si>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</si>
  <si>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</si>
  <si>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</si>
  <si>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</si>
  <si>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</si>
  <si>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</si>
  <si>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</si>
  <si>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</si>
  <si>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</si>
  <si>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</si>
  <si>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</si>
  <si>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</si>
  <si>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</si>
  <si>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</si>
  <si>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</si>
  <si>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</si>
  <si>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</si>
  <si>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</si>
  <si>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</si>
  <si>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</si>
  <si>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</si>
  <si>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</si>
  <si>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</si>
  <si>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</si>
  <si>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</si>
  <si>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</si>
  <si>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</si>
  <si>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</si>
  <si>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</si>
  <si>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</si>
  <si>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</si>
  <si>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</si>
  <si>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</si>
  <si>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</si>
  <si>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</si>
  <si>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</si>
  <si>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</si>
  <si>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</si>
  <si>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</si>
  <si>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</si>
  <si>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</si>
  <si>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</si>
  <si>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</si>
  <si>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</si>
  <si>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</si>
  <si>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</si>
  <si>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</si>
  <si>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</si>
  <si>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</si>
  <si>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</si>
  <si>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</si>
  <si>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</si>
  <si>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</si>
  <si>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</si>
  <si>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</si>
  <si>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</si>
  <si>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</si>
  <si>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</si>
  <si>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</si>
  <si>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</si>
  <si>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</si>
  <si>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</si>
  <si>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</si>
  <si>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</si>
  <si>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</si>
  <si>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</si>
  <si>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</si>
  <si>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</si>
  <si>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</si>
  <si>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</si>
  <si>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</si>
  <si>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</si>
  <si>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</si>
  <si>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</si>
  <si>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</si>
  <si>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</si>
  <si>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</si>
  <si>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</si>
  <si>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</si>
  <si>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</si>
  <si>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</si>
  <si>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</si>
  <si>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</si>
  <si>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</si>
  <si>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</si>
  <si>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</si>
  <si>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</si>
  <si>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</si>
  <si>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</si>
  <si>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</si>
  <si>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</si>
  <si>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</si>
  <si>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</si>
  <si>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</si>
  <si>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</si>
  <si>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</si>
  <si>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</si>
  <si>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</si>
  <si>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</si>
  <si>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</si>
  <si>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</si>
  <si>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</si>
  <si>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</si>
  <si>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</si>
  <si>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</si>
  <si>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</si>
  <si>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</si>
  <si>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</si>
  <si>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</si>
  <si>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</si>
  <si>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</si>
  <si>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</si>
  <si>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</si>
  <si>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</si>
  <si>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</si>
  <si>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</si>
  <si>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</si>
  <si>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</si>
  <si>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</si>
  <si>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</si>
  <si>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</si>
  <si>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</si>
  <si>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</si>
  <si>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</si>
  <si>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</si>
  <si>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</si>
  <si>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</si>
  <si>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</si>
  <si>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</si>
  <si>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</si>
  <si>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</si>
  <si>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</si>
  <si>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</si>
  <si>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</si>
  <si>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</si>
  <si>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</si>
  <si>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</si>
  <si>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</si>
  <si>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</si>
  <si>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</si>
  <si>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</si>
  <si>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</si>
  <si>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</si>
  <si>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</si>
  <si>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</si>
  <si>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</si>
  <si>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</si>
  <si>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</si>
  <si>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</si>
  <si>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</si>
  <si>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</si>
  <si>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</si>
  <si>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</si>
  <si>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</si>
  <si>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</si>
  <si>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</si>
  <si>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</si>
  <si>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</si>
  <si>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</si>
  <si>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</si>
  <si>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</si>
  <si>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</si>
  <si>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</si>
  <si>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</si>
  <si>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</si>
  <si>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</si>
  <si>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</si>
  <si>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</si>
  <si>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</si>
  <si>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</si>
  <si>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</si>
  <si>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</si>
  <si>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</si>
  <si>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</si>
  <si>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</si>
  <si>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</si>
  <si>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</si>
  <si>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</si>
  <si>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</si>
  <si>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</si>
  <si>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</si>
  <si>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</si>
  <si>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</si>
  <si>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</si>
  <si>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</si>
  <si>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</si>
  <si>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</si>
  <si>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</si>
  <si>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</si>
  <si>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</si>
  <si>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</si>
  <si>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</si>
  <si>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</si>
  <si>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</si>
  <si>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</si>
  <si>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</si>
  <si>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</si>
  <si>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</si>
  <si>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</si>
  <si>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</si>
  <si>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</si>
  <si>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</si>
  <si>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</si>
  <si>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</si>
  <si>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</si>
  <si>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</si>
  <si>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</si>
  <si>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</si>
  <si>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</si>
  <si>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</si>
  <si>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</si>
  <si>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</si>
  <si>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</si>
  <si>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</si>
  <si>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</si>
  <si>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</si>
  <si>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</si>
  <si>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</si>
  <si>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</si>
  <si>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</si>
  <si>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</si>
  <si>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</si>
  <si>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</si>
  <si>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</si>
  <si>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</si>
  <si>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</si>
  <si>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</si>
  <si>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</si>
  <si>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</si>
  <si>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</si>
  <si>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</si>
  <si>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</si>
  <si>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</si>
  <si>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</si>
  <si>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</si>
  <si>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</si>
  <si>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</si>
  <si>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</si>
  <si>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</si>
  <si>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</si>
  <si>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</si>
  <si>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</si>
  <si>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</si>
  <si>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</si>
  <si>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</si>
  <si>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</si>
  <si>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</si>
  <si>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</si>
  <si>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</si>
  <si>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</si>
  <si>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</si>
  <si>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</si>
  <si>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</si>
  <si>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</si>
  <si>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</si>
  <si>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</si>
  <si>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</si>
  <si>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</si>
  <si>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</si>
  <si>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</si>
  <si>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</si>
  <si>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</si>
  <si>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</si>
  <si>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</si>
  <si>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</si>
  <si>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</si>
  <si>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</si>
  <si>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</si>
  <si>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</si>
  <si>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</si>
  <si>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</si>
  <si>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</si>
  <si>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</si>
  <si>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</si>
  <si>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</si>
  <si>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</si>
  <si>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</si>
  <si>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</si>
  <si>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</si>
  <si>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</si>
  <si>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</si>
  <si>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</si>
  <si>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</si>
  <si>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</si>
  <si>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</si>
  <si>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</si>
  <si>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</si>
  <si>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</si>
  <si>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</si>
  <si>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</si>
  <si>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</si>
  <si>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</si>
  <si>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</si>
  <si>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</si>
  <si>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</si>
  <si>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</si>
  <si>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</si>
  <si>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</si>
  <si>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</si>
  <si>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</si>
  <si>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</si>
  <si>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</si>
  <si>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</si>
  <si>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</si>
  <si>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</si>
  <si>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</si>
  <si>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</si>
  <si>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</si>
  <si>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</si>
  <si>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</si>
  <si>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</si>
  <si>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</si>
  <si>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</si>
  <si>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</si>
  <si>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</si>
  <si>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</si>
  <si>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</si>
  <si>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</si>
  <si>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</si>
  <si>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</si>
  <si>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</si>
  <si>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</si>
  <si>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</si>
  <si>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</si>
  <si>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</si>
  <si>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</si>
  <si>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</si>
  <si>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</si>
  <si>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</si>
  <si>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</si>
  <si>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</si>
  <si>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</si>
  <si>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</si>
  <si>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</si>
  <si>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</si>
  <si>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</si>
  <si>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</si>
  <si>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</si>
  <si>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</si>
  <si>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</si>
  <si>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</si>
  <si>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</si>
  <si>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</si>
  <si>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</si>
  <si>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</si>
  <si>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</si>
  <si>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</si>
  <si>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</si>
  <si>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</si>
  <si>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</si>
  <si>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</si>
  <si>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</si>
  <si>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</si>
  <si>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</si>
  <si>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</si>
  <si>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</si>
  <si>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</si>
  <si>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</si>
  <si>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</si>
  <si>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</si>
  <si>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</si>
  <si>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</si>
  <si>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</si>
  <si>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</si>
  <si>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</si>
  <si>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</si>
  <si>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</si>
  <si>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</si>
  <si>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</si>
  <si>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</si>
  <si>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</si>
  <si>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</si>
  <si>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</si>
  <si>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</si>
  <si>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</si>
  <si>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</si>
  <si>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</si>
  <si>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</si>
  <si>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</si>
  <si>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</si>
  <si>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</si>
  <si>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</si>
  <si>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</si>
  <si>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</si>
  <si>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</si>
  <si>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</si>
  <si>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</si>
  <si>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</si>
  <si>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</si>
  <si>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</si>
  <si>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</si>
  <si>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</si>
  <si>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</si>
  <si>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</si>
  <si>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</si>
  <si>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</si>
  <si>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</si>
  <si>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</si>
  <si>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</si>
  <si>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</si>
  <si>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</si>
  <si>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</si>
  <si>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</si>
  <si>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</si>
  <si>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</si>
  <si>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</si>
  <si>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</si>
  <si>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</si>
  <si>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</si>
  <si>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</si>
  <si>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</si>
  <si>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</si>
  <si>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</si>
  <si>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</si>
  <si>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</si>
  <si>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</si>
  <si>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</si>
  <si>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</si>
  <si>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</si>
  <si>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</si>
  <si>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</si>
  <si>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</si>
  <si>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</si>
  <si>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</si>
  <si>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</si>
  <si>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</si>
  <si>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</si>
  <si>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</si>
  <si>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</si>
  <si>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</si>
  <si>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</si>
  <si>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</si>
  <si>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</si>
  <si>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</si>
  <si>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</si>
  <si>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</si>
  <si>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</si>
  <si>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</si>
  <si>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</si>
  <si>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</si>
  <si>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</si>
  <si>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</si>
  <si>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</si>
  <si>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</si>
  <si>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</si>
  <si>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</si>
  <si>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</si>
  <si>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</si>
  <si>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</si>
  <si>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</si>
  <si>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</si>
  <si>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</si>
  <si>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</si>
  <si>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</si>
  <si>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</si>
  <si>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</si>
  <si>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</si>
  <si>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</si>
  <si>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</si>
  <si>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</si>
  <si>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</si>
  <si>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</si>
  <si>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</si>
  <si>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</si>
  <si>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</si>
  <si>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</si>
  <si>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</si>
  <si>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</si>
  <si>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</si>
  <si>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</si>
  <si>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</si>
  <si>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</si>
  <si>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</si>
  <si>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</si>
  <si>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</si>
  <si>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</si>
  <si>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</si>
  <si>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</si>
  <si>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</si>
  <si>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</si>
  <si>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</si>
  <si>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</si>
  <si>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</si>
  <si>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</si>
  <si>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</si>
  <si>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</si>
  <si>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</si>
  <si>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</si>
  <si>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</si>
  <si>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</si>
  <si>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</si>
  <si>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</si>
  <si>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</si>
  <si>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</si>
  <si>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</si>
  <si>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</si>
  <si>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</si>
  <si>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</si>
  <si>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</si>
  <si>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</si>
  <si>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</si>
  <si>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</si>
  <si>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</si>
  <si>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</si>
  <si>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</si>
  <si>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</si>
  <si>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</si>
  <si>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</si>
  <si>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</si>
  <si>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</si>
  <si>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</si>
  <si>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</si>
  <si>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</si>
  <si>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</si>
  <si>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</si>
  <si>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</si>
  <si>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</si>
  <si>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</si>
  <si>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</si>
  <si>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</si>
  <si>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</si>
  <si>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</si>
  <si>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</si>
  <si>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</si>
  <si>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</si>
  <si>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</si>
  <si>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</si>
  <si>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</si>
  <si>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</si>
  <si>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</si>
  <si>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</si>
  <si>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</si>
  <si>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</si>
  <si>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</si>
  <si>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</si>
  <si>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</si>
  <si>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</si>
  <si>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</si>
  <si>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</si>
  <si>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</si>
  <si>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</si>
  <si>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</si>
  <si>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</si>
  <si>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</si>
  <si>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</si>
  <si>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</si>
  <si>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</si>
  <si>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</si>
  <si>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</si>
  <si>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</si>
  <si>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</si>
  <si>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</si>
  <si>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</si>
  <si>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</si>
  <si>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</si>
  <si>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</si>
  <si>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</si>
  <si>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</si>
  <si>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</si>
  <si>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</si>
  <si>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</si>
  <si>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</si>
  <si>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</si>
  <si>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</si>
  <si>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</si>
  <si>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</si>
  <si>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</si>
  <si>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</si>
  <si>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</si>
  <si>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</si>
  <si>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</si>
  <si>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</si>
  <si>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</si>
  <si>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</si>
  <si>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</si>
  <si>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</si>
  <si>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</si>
  <si>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</si>
  <si>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</si>
  <si>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</si>
  <si>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</si>
  <si>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</si>
  <si>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</si>
  <si>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</si>
  <si>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</si>
  <si>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</si>
  <si>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</si>
  <si>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</si>
  <si>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</si>
  <si>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</si>
  <si>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</si>
  <si>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</si>
  <si>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</si>
  <si>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</si>
  <si>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</si>
  <si>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</si>
  <si>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</si>
  <si>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</si>
  <si>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</si>
  <si>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</si>
  <si>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</si>
  <si>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</si>
  <si>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</si>
  <si>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</si>
  <si>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</si>
  <si>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</si>
  <si>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</si>
  <si>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</si>
  <si>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</si>
  <si>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</si>
  <si>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</si>
  <si>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</si>
  <si>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</si>
  <si>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</si>
  <si>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</si>
  <si>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</si>
  <si>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</si>
  <si>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</si>
  <si>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</si>
  <si>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</si>
  <si>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</si>
  <si>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</si>
  <si>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</si>
  <si>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</si>
  <si>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</si>
  <si>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</si>
  <si>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</si>
  <si>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</si>
  <si>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</si>
  <si>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</si>
  <si>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</si>
  <si>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</si>
  <si>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</si>
  <si>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</si>
  <si>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</si>
  <si>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</si>
  <si>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</si>
  <si>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</si>
  <si>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</si>
  <si>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</si>
  <si>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</si>
  <si>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</si>
  <si>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</si>
  <si>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</si>
  <si>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</si>
  <si>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</si>
  <si>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</si>
  <si>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</si>
  <si>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</si>
  <si>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</si>
  <si>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</si>
  <si>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</si>
  <si>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</si>
  <si>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</si>
  <si>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</si>
  <si>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</si>
  <si>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</si>
  <si>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</si>
  <si>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</si>
  <si>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</si>
  <si>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</si>
  <si>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</si>
  <si>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</si>
  <si>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</si>
  <si>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</si>
  <si>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</si>
  <si>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</si>
  <si>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</si>
  <si>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</si>
  <si>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</si>
  <si>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</si>
  <si>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</si>
  <si>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</si>
  <si>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</si>
  <si>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</si>
  <si>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</si>
  <si>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</si>
  <si>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</si>
  <si>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</si>
  <si>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</si>
  <si>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</si>
  <si>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</si>
  <si>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</si>
  <si>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</si>
  <si>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</si>
  <si>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</si>
  <si>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</si>
  <si>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</si>
  <si>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</si>
  <si>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</si>
  <si>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</si>
  <si>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</si>
  <si>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</si>
  <si>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</si>
  <si>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</si>
  <si>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</si>
  <si>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</si>
  <si>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</si>
  <si>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</si>
  <si>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</si>
  <si>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</si>
  <si>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</si>
  <si>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</si>
  <si>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</si>
  <si>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</si>
  <si>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</si>
  <si>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</si>
  <si>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</si>
  <si>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</si>
  <si>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</si>
  <si>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</si>
  <si>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</si>
  <si>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</si>
  <si>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</si>
  <si>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</si>
  <si>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</si>
  <si>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</si>
  <si>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</si>
  <si>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</si>
  <si>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</si>
  <si>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</si>
  <si>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</si>
  <si>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</si>
  <si>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</si>
  <si>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</si>
  <si>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</si>
  <si>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</si>
  <si>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</si>
  <si>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</si>
  <si>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</si>
  <si>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</si>
  <si>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</si>
  <si>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</si>
  <si>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</si>
  <si>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</si>
  <si>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</si>
  <si>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</si>
  <si>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</si>
  <si>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</si>
  <si>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</si>
  <si>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</si>
  <si>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</si>
  <si>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</si>
  <si>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</si>
  <si>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</si>
  <si>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</si>
  <si>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</si>
  <si>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</si>
  <si>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</si>
  <si>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</si>
  <si>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</si>
  <si>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</si>
  <si>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</si>
  <si>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</si>
  <si>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</si>
  <si>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</si>
  <si>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</si>
  <si>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</si>
  <si>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</si>
  <si>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</si>
  <si>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</si>
  <si>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</si>
  <si>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</si>
  <si>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</si>
  <si>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</si>
  <si>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</si>
  <si>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</si>
  <si>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</si>
  <si>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</si>
  <si>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</si>
  <si>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</si>
  <si>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</si>
  <si>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</si>
  <si>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</si>
  <si>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</si>
  <si>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</si>
  <si>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</si>
  <si>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</si>
  <si>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</si>
  <si>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</si>
  <si>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</si>
  <si>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</si>
  <si>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</si>
  <si>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</si>
  <si>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</si>
  <si>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</si>
  <si>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</si>
  <si>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</si>
  <si>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</si>
  <si>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</si>
  <si>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</si>
  <si>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</si>
  <si>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</si>
  <si>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</si>
  <si>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</si>
  <si>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</si>
  <si>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</si>
  <si>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</si>
  <si>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</si>
  <si>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</si>
  <si>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</si>
  <si>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</si>
  <si>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</si>
  <si>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</si>
  <si>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</si>
  <si>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</si>
  <si>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</si>
  <si>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</si>
  <si>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</si>
  <si>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</si>
  <si>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</si>
  <si>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</si>
  <si>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</si>
  <si>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</si>
  <si>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</si>
  <si>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</si>
  <si>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</si>
  <si>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</si>
  <si>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</si>
  <si>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</si>
  <si>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</si>
  <si>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</si>
  <si>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</si>
  <si>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</si>
  <si>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</si>
  <si>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</si>
  <si>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</si>
  <si>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</si>
  <si>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</si>
  <si>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</si>
  <si>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</si>
  <si>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</si>
  <si>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</si>
  <si>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</si>
  <si>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</si>
  <si>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</si>
  <si>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</si>
  <si>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</si>
  <si>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</si>
  <si>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</si>
  <si>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</si>
  <si>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</si>
  <si>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</si>
  <si>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</si>
  <si>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</si>
  <si>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</si>
  <si>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</si>
  <si>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</si>
  <si>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</si>
  <si>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</si>
  <si>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</si>
  <si>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</si>
  <si>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</si>
  <si>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</si>
  <si>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</si>
  <si>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</si>
  <si>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</si>
  <si>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</si>
  <si>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</si>
  <si>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</si>
  <si>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</si>
  <si>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</si>
  <si>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</si>
  <si>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</si>
  <si>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</si>
  <si>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</si>
  <si>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</si>
  <si>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</si>
  <si>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</si>
  <si>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</si>
  <si>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</si>
  <si>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</si>
  <si>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</si>
  <si>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</si>
  <si>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</si>
  <si>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</si>
  <si>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</si>
  <si>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</si>
  <si>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</si>
  <si>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</si>
  <si>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</si>
  <si>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</si>
  <si>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</si>
  <si>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</si>
  <si>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</si>
  <si>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</si>
  <si>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</si>
  <si>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</si>
  <si>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</si>
  <si>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</si>
  <si>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</si>
  <si>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</si>
  <si>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</si>
  <si>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</si>
  <si>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</si>
  <si>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</si>
  <si>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</si>
  <si>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</si>
  <si>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</si>
  <si>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</si>
  <si>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</si>
  <si>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</si>
  <si>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</si>
  <si>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</si>
  <si>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</si>
  <si>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</si>
  <si>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</si>
  <si>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</si>
  <si>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</si>
  <si>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</si>
  <si>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</si>
  <si>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</si>
  <si>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</si>
  <si>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</si>
  <si>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</si>
  <si>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</si>
  <si>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</si>
  <si>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</si>
  <si>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</si>
  <si>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</si>
  <si>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</si>
  <si>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</si>
  <si>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</si>
  <si>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</si>
  <si>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</si>
  <si>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</si>
  <si>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</si>
  <si>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</si>
  <si>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</si>
  <si>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</si>
  <si>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</si>
  <si>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</si>
  <si>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</si>
  <si>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</si>
  <si>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</si>
  <si>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</si>
  <si>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</si>
  <si>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</si>
  <si>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</si>
  <si>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</si>
  <si>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</si>
  <si>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</si>
  <si>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</si>
  <si>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</si>
  <si>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</si>
  <si>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</si>
  <si>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</si>
  <si>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</si>
  <si>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</si>
  <si>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</si>
  <si>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</si>
  <si>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</si>
  <si>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</si>
  <si>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</si>
  <si>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</si>
  <si>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</si>
  <si>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</si>
  <si>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</si>
  <si>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</si>
  <si>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</si>
  <si>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</si>
  <si>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</si>
  <si>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</si>
  <si>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</si>
  <si>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</si>
  <si>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</si>
  <si>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</si>
  <si>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</si>
  <si>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</si>
  <si>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</si>
  <si>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</si>
  <si>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</si>
  <si>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</si>
  <si>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</si>
  <si>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</si>
  <si>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</si>
  <si>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</si>
  <si>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</si>
  <si>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</si>
  <si>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</si>
  <si>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</si>
  <si>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</si>
  <si>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</si>
  <si>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</si>
  <si>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</si>
  <si>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</si>
  <si>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</si>
  <si>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</si>
  <si>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</si>
  <si>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</si>
  <si>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</si>
  <si>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</si>
  <si>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</si>
  <si>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</si>
  <si>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</si>
  <si>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</si>
  <si>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</si>
  <si>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</si>
  <si>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</si>
  <si>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</si>
  <si>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</si>
  <si>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</si>
  <si>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</si>
  <si>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</si>
  <si>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</si>
  <si>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</si>
  <si>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</si>
  <si>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</si>
  <si>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</si>
  <si>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</si>
  <si>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</si>
  <si>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</si>
  <si>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</si>
  <si>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</si>
  <si>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</si>
  <si>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</si>
  <si>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</si>
  <si>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</si>
  <si>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</si>
  <si>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</si>
  <si>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</si>
  <si>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</si>
  <si>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</si>
  <si>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</si>
  <si>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</si>
  <si>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</si>
  <si>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</si>
  <si>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</si>
  <si>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</si>
  <si>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</si>
  <si>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</si>
  <si>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</si>
  <si>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</si>
  <si>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</si>
  <si>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</si>
  <si>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</si>
  <si>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</si>
  <si>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</si>
  <si>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</si>
  <si>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</si>
  <si>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</si>
  <si>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</si>
  <si>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</si>
  <si>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</si>
  <si>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</si>
  <si>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</si>
  <si>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</si>
  <si>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</si>
  <si>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</si>
  <si>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</si>
  <si>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</si>
  <si>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</si>
  <si>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</si>
  <si>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</si>
  <si>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</si>
  <si>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</si>
  <si>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</si>
  <si>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</si>
  <si>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</si>
  <si>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</si>
  <si>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</si>
  <si>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</si>
  <si>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</si>
  <si>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</si>
  <si>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</si>
  <si>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</si>
  <si>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</si>
  <si>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</si>
  <si>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</si>
  <si>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</si>
  <si>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</si>
  <si>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</si>
  <si>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</si>
  <si>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</si>
  <si>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</si>
  <si>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</si>
  <si>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</si>
  <si>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</si>
  <si>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</si>
  <si>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</si>
  <si>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</si>
  <si>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</si>
  <si>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</si>
  <si>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</si>
  <si>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</si>
  <si>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</si>
  <si>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</si>
  <si>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</si>
  <si>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</si>
  <si>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</si>
  <si>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</si>
  <si>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</si>
  <si>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</si>
  <si>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</si>
  <si>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</si>
  <si>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</si>
  <si>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</si>
  <si>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</si>
  <si>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</si>
  <si>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</si>
  <si>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</si>
  <si>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</si>
  <si>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</si>
  <si>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</si>
  <si>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</si>
  <si>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</si>
  <si>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</si>
  <si>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</si>
  <si>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</si>
  <si>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</si>
  <si>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</si>
  <si>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</si>
  <si>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</si>
  <si>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</si>
  <si>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</si>
  <si>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</si>
  <si>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</si>
  <si>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</si>
  <si>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</si>
  <si>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</si>
  <si>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</si>
  <si>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</si>
  <si>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</si>
  <si>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</si>
  <si>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</si>
  <si>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</si>
  <si>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</si>
  <si>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</si>
  <si>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</si>
  <si>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</si>
  <si>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</si>
  <si>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</si>
  <si>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</si>
  <si>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</si>
  <si>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</si>
  <si>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</si>
  <si>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</si>
  <si>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</si>
  <si>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</si>
  <si>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</si>
  <si>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</si>
  <si>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</si>
  <si>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</si>
  <si>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</si>
  <si>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</si>
  <si>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</si>
  <si>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</si>
  <si>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</si>
  <si>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</si>
  <si>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</si>
  <si>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</si>
  <si>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</si>
  <si>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</si>
  <si>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</si>
  <si>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</si>
  <si>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</si>
  <si>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</si>
  <si>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</si>
  <si>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</si>
  <si>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</si>
  <si>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</si>
  <si>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</si>
  <si>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</si>
  <si>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</si>
  <si>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</si>
  <si>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</si>
  <si>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</si>
  <si>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</si>
  <si>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</si>
  <si>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</si>
  <si>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</si>
  <si>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</si>
  <si>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</si>
  <si>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</si>
  <si>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</si>
  <si>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</si>
  <si>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</si>
  <si>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</si>
  <si>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</si>
  <si>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</si>
  <si>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</si>
  <si>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</si>
  <si>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</si>
  <si>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</si>
  <si>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</si>
  <si>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</si>
  <si>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</si>
  <si>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</si>
  <si>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</si>
  <si>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</si>
  <si>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</si>
  <si>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</si>
  <si>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</si>
  <si>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</si>
  <si>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</si>
  <si>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</si>
  <si>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</si>
  <si>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</si>
  <si>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</si>
  <si>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</si>
  <si>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</si>
  <si>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</si>
  <si>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</si>
  <si>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</si>
  <si>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</si>
  <si>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</si>
  <si>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</si>
  <si>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</si>
  <si>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</si>
  <si>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</si>
  <si>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</si>
  <si>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</si>
  <si>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</si>
  <si>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</si>
  <si>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</si>
  <si>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</si>
  <si>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</si>
  <si>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</si>
  <si>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</si>
  <si>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</si>
  <si>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</si>
  <si>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</si>
  <si>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</si>
  <si>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</si>
  <si>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</si>
  <si>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</si>
  <si>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</si>
  <si>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</si>
  <si>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</si>
  <si>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</si>
  <si>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</si>
  <si>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</si>
  <si>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</si>
  <si>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</si>
  <si>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</si>
  <si>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</si>
  <si>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</si>
  <si>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</si>
  <si>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</si>
  <si>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</si>
  <si>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</si>
  <si>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</si>
  <si>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</si>
  <si>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</si>
  <si>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</si>
  <si>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</si>
  <si>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</si>
  <si>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</si>
  <si>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</si>
  <si>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</si>
  <si>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</si>
  <si>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</si>
  <si>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</si>
  <si>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</si>
  <si>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</si>
  <si>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</si>
  <si>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</si>
  <si>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</si>
  <si>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</si>
  <si>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</si>
  <si>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</si>
  <si>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</si>
  <si>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</si>
  <si>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</si>
  <si>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</si>
  <si>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</si>
  <si>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</si>
  <si>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</si>
  <si>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</si>
  <si>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</si>
  <si>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</si>
  <si>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</si>
  <si>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</si>
  <si>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</si>
  <si>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</si>
  <si>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</si>
  <si>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</si>
  <si>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</si>
  <si>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</si>
  <si>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</si>
  <si>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</si>
  <si>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</si>
  <si>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</si>
  <si>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</si>
  <si>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</si>
  <si>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</si>
  <si>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</si>
  <si>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</si>
  <si>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</si>
  <si>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</si>
  <si>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</si>
  <si>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</si>
  <si>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</si>
  <si>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</si>
  <si>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</si>
  <si>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</si>
  <si>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</si>
  <si>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</si>
  <si>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</si>
  <si>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</si>
  <si>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</si>
  <si>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</si>
  <si>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</si>
  <si>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</si>
  <si>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</si>
  <si>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</si>
  <si>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</si>
  <si>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</si>
  <si>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</si>
  <si>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</si>
  <si>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</si>
  <si>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</si>
  <si>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</si>
  <si>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</si>
  <si>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</si>
  <si>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</si>
  <si>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</si>
  <si>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</si>
  <si>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</si>
  <si>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</si>
  <si>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</si>
  <si>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</si>
  <si>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</si>
  <si>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</si>
  <si>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</si>
  <si>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</si>
  <si>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</si>
  <si>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</si>
  <si>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</si>
  <si>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</si>
  <si>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</si>
  <si>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</si>
  <si>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</si>
  <si>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</si>
  <si>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</si>
  <si>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</si>
  <si>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</si>
  <si>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</si>
  <si>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</si>
  <si>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</si>
  <si>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</si>
  <si>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</si>
  <si>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</si>
  <si>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</si>
  <si>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</si>
  <si>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</si>
  <si>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</si>
  <si>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</si>
  <si>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</si>
  <si>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</si>
  <si>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</si>
  <si>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</si>
  <si>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</si>
  <si>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</si>
  <si>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</si>
  <si>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</si>
  <si>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</si>
  <si>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</si>
  <si>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</si>
  <si>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</si>
  <si>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</si>
  <si>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</si>
  <si>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</si>
  <si>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</si>
  <si>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</si>
  <si>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</si>
  <si>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</si>
  <si>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</si>
  <si>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</si>
  <si>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</si>
  <si>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</si>
  <si>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</si>
  <si>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</si>
  <si>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</si>
  <si>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</si>
  <si>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</si>
  <si>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</si>
  <si>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</si>
  <si>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</si>
  <si>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</si>
  <si>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</si>
  <si>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</si>
  <si>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</si>
  <si>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</si>
  <si>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</si>
  <si>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</si>
  <si>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</si>
  <si>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</si>
  <si>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</si>
  <si>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</si>
  <si>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</si>
  <si>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</si>
  <si>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</si>
  <si>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</si>
  <si>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</si>
  <si>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</si>
  <si>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</si>
  <si>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</si>
  <si>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</si>
  <si>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</si>
  <si>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</si>
  <si>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</si>
  <si>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</si>
  <si>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</si>
  <si>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</si>
  <si>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</si>
  <si>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</si>
  <si>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</si>
  <si>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</si>
  <si>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</si>
  <si>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</si>
  <si>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</si>
  <si>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</si>
  <si>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</si>
  <si>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</si>
  <si>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</si>
  <si>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</si>
  <si>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</si>
  <si>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</si>
  <si>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</si>
  <si>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</si>
  <si>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</si>
  <si>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</si>
  <si>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</si>
  <si>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</si>
  <si>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</si>
  <si>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</si>
  <si>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</si>
  <si>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</si>
  <si>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</si>
  <si>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</si>
  <si>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</si>
  <si>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</si>
  <si>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</si>
  <si>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</si>
  <si>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</si>
  <si>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</si>
  <si>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</si>
  <si>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</si>
  <si>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</si>
  <si>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</si>
  <si>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</si>
  <si>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</si>
  <si>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</si>
  <si>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</si>
  <si>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</si>
  <si>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</si>
  <si>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</si>
  <si>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</si>
  <si>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</si>
  <si>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</si>
  <si>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</si>
  <si>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</si>
  <si>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</si>
  <si>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</si>
  <si>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</si>
  <si>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</si>
  <si>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</si>
  <si>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</si>
  <si>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</si>
  <si>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</si>
  <si>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</si>
  <si>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</si>
  <si>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</si>
  <si>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</si>
  <si>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</si>
  <si>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</si>
  <si>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</si>
  <si>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</si>
  <si>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</si>
  <si>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</si>
  <si>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</si>
  <si>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</si>
  <si>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</si>
  <si>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</si>
  <si>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</si>
  <si>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</si>
  <si>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</si>
  <si>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</si>
  <si>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</si>
  <si>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</si>
  <si>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</si>
  <si>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</si>
  <si>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</si>
  <si>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</si>
  <si>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</si>
  <si>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</si>
  <si>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</si>
  <si>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</si>
  <si>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</si>
  <si>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</si>
  <si>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</si>
  <si>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</si>
  <si>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</si>
  <si>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</si>
  <si>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</si>
  <si>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</si>
  <si>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</si>
  <si>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</si>
  <si>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</si>
  <si>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</si>
  <si>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</si>
  <si>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</si>
  <si>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</si>
  <si>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</si>
  <si>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</si>
  <si>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</si>
  <si>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</si>
  <si>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</si>
  <si>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</si>
  <si>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</si>
  <si>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</si>
  <si>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</si>
  <si>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</si>
  <si>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</si>
  <si>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</si>
  <si>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</si>
  <si>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</si>
  <si>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</si>
  <si>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</si>
  <si>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</si>
  <si>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</si>
  <si>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</si>
  <si>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</si>
  <si>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</si>
  <si>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</si>
  <si>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</si>
  <si>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</si>
  <si>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</si>
  <si>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</si>
  <si>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</si>
  <si>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</si>
  <si>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</si>
  <si>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</si>
  <si>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</si>
  <si>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</si>
  <si>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</si>
  <si>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</si>
  <si>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</si>
  <si>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</si>
  <si>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</si>
  <si>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</si>
  <si>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</si>
  <si>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</si>
  <si>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</si>
  <si>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</si>
  <si>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</si>
  <si>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</si>
  <si>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</si>
  <si>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</si>
  <si>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</si>
  <si>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</si>
  <si>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</si>
  <si>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</si>
  <si>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</si>
  <si>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</si>
  <si>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</si>
  <si>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</si>
  <si>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</si>
  <si>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</si>
  <si>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</si>
  <si>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</si>
  <si>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</si>
  <si>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</si>
  <si>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</si>
  <si>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</si>
  <si>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</si>
  <si>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</si>
  <si>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</si>
  <si>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</si>
  <si>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</si>
  <si>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</si>
  <si>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</si>
  <si>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</si>
  <si>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</si>
  <si>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</si>
  <si>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</si>
  <si>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</si>
  <si>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</si>
  <si>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</si>
  <si>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</si>
  <si>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</si>
  <si>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</si>
  <si>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</si>
  <si>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</si>
  <si>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</si>
  <si>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</si>
  <si>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</si>
  <si>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</si>
  <si>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</si>
  <si>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</si>
  <si>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</si>
  <si>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</si>
  <si>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</si>
  <si>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</si>
  <si>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</si>
  <si>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</si>
  <si>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</si>
  <si>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</si>
  <si>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</si>
  <si>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</si>
  <si>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</si>
  <si>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</si>
  <si>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</si>
  <si>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</si>
  <si>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</si>
  <si>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</si>
  <si>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</si>
  <si>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</si>
  <si>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</si>
  <si>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</si>
  <si>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</si>
  <si>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</si>
  <si>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</si>
  <si>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</si>
  <si>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</si>
  <si>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</si>
  <si>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</si>
  <si>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</si>
  <si>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</si>
  <si>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</si>
  <si>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</si>
  <si>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</si>
  <si>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</si>
  <si>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</si>
  <si>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</si>
  <si>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</si>
  <si>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</si>
  <si>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</si>
  <si>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</si>
  <si>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</si>
  <si>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</si>
  <si>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</si>
  <si>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</si>
  <si>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</si>
  <si>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</si>
  <si>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</si>
  <si>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</si>
  <si>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</si>
  <si>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</si>
  <si>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</si>
  <si>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</si>
  <si>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</si>
  <si>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</si>
  <si>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</si>
  <si>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</si>
  <si>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</si>
  <si>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</si>
  <si>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</si>
  <si>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</si>
  <si>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</si>
  <si>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</si>
  <si>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</si>
  <si>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</si>
  <si>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</si>
  <si>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</si>
  <si>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</si>
  <si>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</si>
  <si>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</si>
  <si>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</si>
  <si>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</si>
  <si>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</si>
  <si>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</si>
  <si>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</si>
  <si>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</si>
  <si>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</si>
  <si>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</si>
  <si>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</si>
  <si>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</si>
  <si>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</si>
  <si>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</si>
  <si>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</si>
  <si>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</si>
  <si>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</si>
  <si>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</si>
  <si>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</si>
  <si>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</si>
  <si>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</si>
  <si>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</si>
  <si>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</si>
  <si>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</si>
  <si>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</si>
  <si>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</si>
  <si>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</si>
  <si>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</si>
  <si>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</si>
  <si>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</si>
  <si>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</si>
  <si>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</si>
  <si>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</si>
  <si>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</si>
  <si>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</si>
  <si>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</si>
  <si>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</si>
  <si>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</si>
  <si>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</si>
  <si>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</si>
  <si>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</si>
  <si>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</si>
  <si>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</si>
  <si>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</si>
  <si>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</si>
  <si>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</si>
  <si>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</si>
  <si>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</si>
  <si>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</si>
  <si>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</si>
  <si>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</si>
  <si>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</si>
  <si>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</si>
  <si>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</si>
  <si>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</si>
  <si>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</si>
  <si>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</si>
  <si>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</si>
  <si>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</si>
  <si>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</si>
  <si>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</si>
  <si>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</si>
  <si>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</si>
  <si>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</si>
  <si>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</si>
  <si>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</si>
  <si>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</si>
  <si>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</si>
  <si>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</si>
  <si>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</si>
  <si>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</si>
  <si>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</si>
  <si>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</si>
  <si>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</si>
  <si>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</si>
  <si>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</si>
  <si>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</si>
  <si>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</si>
  <si>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</si>
  <si>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</si>
  <si>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</si>
  <si>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</si>
  <si>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</si>
  <si>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</si>
  <si>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</si>
  <si>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</si>
  <si>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</si>
  <si>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</si>
  <si>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</si>
  <si>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</si>
  <si>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</si>
  <si>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</si>
  <si>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</si>
  <si>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</si>
  <si>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</si>
  <si>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</si>
  <si>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</si>
  <si>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</si>
  <si>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</si>
  <si>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</si>
  <si>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</si>
  <si>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</si>
  <si>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</si>
  <si>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</si>
  <si>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</si>
  <si>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</si>
  <si>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</si>
  <si>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</si>
  <si>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</si>
  <si>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</si>
  <si>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</si>
  <si>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</si>
  <si>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</si>
  <si>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</si>
  <si>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</si>
  <si>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</si>
  <si>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</si>
  <si>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</si>
  <si>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</si>
  <si>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</si>
  <si>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</si>
  <si>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</si>
  <si>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</si>
  <si>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</si>
  <si>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</si>
  <si>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</si>
  <si>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</si>
  <si>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</si>
  <si>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</si>
  <si>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</si>
  <si>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</si>
  <si>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</si>
  <si>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</si>
  <si>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</si>
  <si>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</si>
  <si>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</si>
  <si>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</si>
  <si>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</si>
  <si>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</si>
  <si>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</si>
  <si>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</si>
  <si>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</si>
  <si>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</si>
  <si>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</si>
  <si>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</si>
  <si>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</si>
  <si>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</si>
  <si>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</si>
  <si>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</si>
  <si>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</si>
  <si>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</si>
  <si>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</si>
  <si>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</si>
  <si>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</si>
  <si>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</si>
  <si>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</si>
  <si>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</si>
  <si>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</si>
  <si>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</si>
  <si>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</si>
  <si>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</si>
  <si>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</si>
  <si>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</si>
  <si>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</si>
  <si>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</si>
  <si>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</si>
  <si>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</si>
  <si>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</si>
  <si>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</si>
  <si>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</si>
  <si>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</si>
  <si>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</si>
  <si>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</si>
  <si>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</si>
  <si>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</si>
  <si>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</si>
  <si>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</si>
  <si>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</si>
  <si>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</si>
  <si>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</si>
  <si>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</si>
  <si>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</si>
  <si>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</si>
  <si>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</si>
  <si>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</si>
  <si>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</si>
  <si>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</si>
  <si>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</si>
  <si>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</si>
  <si>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</si>
  <si>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</si>
  <si>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</si>
  <si>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</si>
  <si>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</si>
  <si>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</si>
  <si>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</si>
  <si>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</si>
  <si>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</si>
  <si>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</si>
  <si>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</si>
  <si>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</si>
  <si>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</si>
  <si>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</si>
  <si>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</si>
  <si>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</si>
  <si>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</si>
  <si>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</si>
  <si>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</si>
  <si>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</si>
  <si>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</si>
  <si>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</si>
  <si>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</si>
  <si>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</si>
  <si>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</si>
  <si>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</si>
  <si>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</si>
  <si>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</si>
  <si>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</si>
  <si>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</si>
  <si>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</si>
  <si>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</si>
  <si>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</si>
  <si>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</si>
  <si>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</si>
  <si>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</si>
  <si>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</si>
  <si>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</si>
  <si>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</si>
  <si>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</si>
  <si>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</si>
  <si>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</si>
  <si>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</si>
  <si>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</si>
  <si>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</si>
  <si>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</si>
  <si>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</si>
  <si>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</si>
  <si>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</si>
  <si>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</si>
  <si>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</si>
  <si>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</si>
  <si>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</si>
  <si>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</si>
  <si>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</si>
  <si>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</si>
  <si>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</si>
  <si>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</si>
  <si>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</si>
  <si>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</si>
  <si>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</si>
  <si>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</si>
  <si>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</si>
  <si>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</si>
  <si>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</si>
  <si>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</si>
  <si>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</si>
  <si>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</si>
  <si>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</si>
  <si>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</si>
  <si>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</si>
  <si>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</si>
  <si>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</si>
  <si>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</si>
  <si>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</si>
  <si>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</si>
  <si>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</si>
  <si>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</si>
  <si>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</si>
  <si>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</si>
  <si>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</si>
  <si>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</si>
  <si>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</si>
  <si>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</si>
  <si>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</si>
  <si>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</si>
  <si>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</si>
  <si>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</si>
  <si>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</si>
  <si>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</si>
  <si>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</si>
  <si>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</si>
  <si>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</si>
  <si>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</si>
  <si>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</si>
  <si>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</si>
  <si>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</si>
  <si>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</si>
  <si>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</si>
  <si>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</si>
  <si>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</si>
  <si>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</si>
  <si>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</si>
  <si>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</si>
  <si>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</si>
  <si>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</si>
  <si>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</si>
  <si>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</si>
  <si>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</si>
  <si>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</si>
  <si>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</si>
  <si>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</si>
  <si>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</si>
  <si>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</si>
  <si>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</si>
  <si>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</si>
  <si>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</si>
  <si>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</si>
  <si>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</si>
  <si>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</si>
  <si>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</si>
  <si>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</si>
  <si>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</si>
  <si>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</si>
  <si>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</si>
  <si>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</si>
  <si>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</si>
  <si>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</si>
  <si>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</si>
  <si>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</si>
  <si>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</si>
  <si>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</si>
  <si>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</si>
  <si>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</si>
  <si>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</si>
  <si>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</si>
  <si>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</si>
  <si>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</si>
  <si>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</si>
  <si>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</si>
  <si>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</si>
  <si>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</si>
  <si>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</si>
  <si>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</si>
  <si>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</si>
  <si>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</si>
  <si>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</si>
  <si>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</si>
  <si>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</si>
  <si>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</si>
  <si>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</si>
  <si>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</si>
  <si>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</si>
  <si>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</si>
  <si>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</si>
  <si>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</si>
  <si>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</si>
  <si>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</si>
  <si>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</si>
  <si>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</si>
  <si>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</si>
  <si>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</si>
  <si>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</si>
  <si>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</si>
  <si>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</si>
  <si>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</si>
  <si>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</si>
  <si>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</si>
  <si>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</si>
  <si>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</si>
  <si>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</si>
  <si>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</si>
  <si>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</si>
  <si>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</si>
  <si>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</si>
  <si>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</si>
  <si>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</si>
  <si>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</si>
  <si>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</si>
  <si>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</si>
  <si>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</si>
  <si>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</si>
  <si>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</si>
  <si>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</si>
  <si>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</si>
  <si>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</si>
  <si>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</si>
  <si>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</si>
  <si>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</si>
  <si>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</si>
  <si>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</si>
  <si>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</si>
  <si>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</si>
  <si>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</si>
  <si>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</si>
  <si>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</si>
  <si>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</si>
  <si>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</si>
  <si>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</si>
  <si>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</si>
  <si>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</si>
  <si>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</si>
  <si>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</si>
  <si>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</si>
  <si>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</si>
  <si>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</si>
  <si>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</si>
  <si>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</si>
  <si>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</si>
  <si>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</si>
  <si>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</si>
  <si>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</si>
  <si>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</si>
  <si>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</si>
  <si>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</si>
  <si>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</si>
  <si>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</si>
  <si>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</si>
  <si>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</si>
  <si>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</si>
  <si>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</si>
  <si>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</si>
  <si>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</si>
  <si>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</si>
  <si>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</si>
  <si>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</si>
  <si>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</si>
  <si>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</si>
  <si>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</si>
  <si>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</si>
  <si>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</si>
  <si>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</si>
  <si>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</si>
  <si>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</si>
  <si>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</si>
  <si>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</si>
  <si>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</si>
  <si>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</si>
  <si>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</si>
  <si>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</si>
  <si>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</si>
  <si>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</si>
  <si>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</si>
  <si>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</si>
  <si>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</si>
  <si>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</si>
  <si>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</si>
  <si>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</si>
  <si>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</si>
  <si>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</si>
  <si>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</si>
  <si>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</si>
  <si>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</si>
  <si>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</si>
  <si>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</si>
  <si>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</si>
  <si>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</si>
  <si>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</si>
  <si>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</si>
  <si>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</si>
  <si>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</si>
  <si>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</si>
  <si>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</si>
  <si>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</si>
  <si>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</si>
  <si>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</si>
  <si>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</si>
  <si>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</si>
  <si>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</si>
  <si>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</si>
  <si>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</si>
  <si>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</si>
  <si>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</si>
  <si>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</si>
  <si>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</si>
  <si>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</si>
  <si>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</si>
  <si>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</si>
  <si>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</si>
  <si>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</si>
  <si>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</si>
  <si>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</si>
  <si>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</si>
  <si>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</si>
  <si>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</si>
  <si>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</si>
  <si>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</si>
  <si>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</si>
  <si>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</si>
  <si>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</si>
  <si>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</si>
  <si>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</si>
  <si>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</si>
  <si>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</si>
  <si>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</si>
  <si>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</si>
  <si>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</si>
  <si>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</si>
  <si>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</si>
  <si>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</si>
  <si>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</si>
  <si>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</si>
  <si>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</si>
  <si>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</si>
  <si>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</si>
  <si>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</si>
  <si>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</si>
  <si>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</si>
  <si>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</si>
  <si>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</si>
  <si>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</si>
  <si>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</si>
  <si>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</si>
  <si>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</si>
  <si>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</si>
  <si>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</si>
  <si>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</si>
  <si>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</si>
  <si>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</si>
  <si>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</si>
  <si>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</si>
  <si>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</si>
  <si>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</si>
  <si>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</si>
  <si>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</si>
  <si>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</si>
  <si>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</si>
  <si>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</si>
  <si>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</si>
  <si>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</si>
  <si>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</si>
  <si>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</si>
  <si>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</si>
  <si>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</si>
  <si>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</si>
  <si>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</si>
  <si>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</si>
  <si>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</si>
  <si>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</si>
  <si>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</si>
  <si>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</si>
  <si>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</si>
  <si>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</si>
  <si>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</si>
  <si>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</si>
  <si>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</si>
  <si>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</si>
  <si>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</si>
  <si>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</si>
  <si>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</si>
  <si>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</si>
  <si>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</si>
  <si>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</si>
  <si>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</si>
  <si>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</si>
  <si>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</si>
  <si>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</si>
  <si>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</si>
  <si>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</si>
  <si>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</si>
  <si>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</si>
  <si>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</si>
  <si>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</si>
  <si>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</si>
  <si>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</si>
  <si>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</si>
  <si>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</si>
  <si>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</si>
  <si>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</si>
  <si>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</si>
  <si>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</si>
  <si>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</si>
  <si>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</si>
  <si>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</si>
  <si>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</si>
  <si>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</si>
  <si>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</si>
  <si>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</si>
  <si>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</si>
  <si>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</si>
  <si>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</si>
  <si>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</si>
  <si>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</si>
  <si>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</si>
  <si>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</si>
  <si>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</si>
  <si>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</si>
  <si>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</si>
  <si>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</si>
  <si>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</si>
  <si>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</si>
  <si>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</si>
  <si>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</si>
  <si>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</si>
  <si>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</si>
  <si>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</si>
  <si>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</si>
  <si>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</si>
  <si>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</si>
  <si>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</si>
  <si>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</si>
  <si>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</si>
  <si>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</si>
  <si>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</si>
  <si>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</si>
  <si>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</si>
  <si>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</si>
  <si>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</si>
  <si>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</si>
  <si>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</si>
  <si>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</si>
  <si>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</si>
  <si>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</si>
  <si>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</si>
  <si>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</si>
  <si>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</si>
  <si>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</si>
  <si>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</si>
  <si>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</si>
  <si>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</si>
  <si>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</si>
  <si>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</si>
  <si>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</si>
  <si>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</si>
  <si>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</si>
  <si>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</si>
  <si>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</si>
  <si>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</si>
  <si>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</si>
  <si>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</si>
  <si>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</si>
  <si>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</si>
  <si>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</si>
  <si>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</si>
  <si>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</si>
  <si>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</si>
  <si>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</si>
  <si>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</si>
  <si>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</si>
  <si>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</si>
  <si>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</si>
  <si>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</si>
  <si>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</si>
  <si>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</si>
  <si>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</si>
  <si>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</si>
  <si>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</si>
  <si>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</si>
  <si>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</si>
  <si>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</si>
  <si>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</si>
  <si>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</si>
  <si>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</si>
  <si>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</si>
  <si>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</si>
  <si>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</si>
  <si>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</si>
  <si>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</si>
  <si>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</si>
  <si>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</si>
  <si>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</si>
  <si>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</si>
  <si>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</si>
  <si>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</si>
  <si>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</si>
  <si>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</si>
  <si>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</si>
  <si>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</si>
  <si>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</si>
  <si>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</si>
  <si>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</si>
  <si>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</si>
  <si>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</si>
  <si>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</si>
  <si>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</si>
  <si>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</si>
  <si>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</si>
  <si>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</si>
  <si>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</si>
  <si>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</si>
  <si>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</si>
  <si>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</si>
  <si>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</si>
  <si>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</si>
  <si>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</si>
  <si>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</si>
  <si>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</si>
  <si>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</si>
  <si>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</si>
  <si>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</si>
  <si>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</si>
  <si>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</si>
  <si>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</si>
  <si>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</si>
  <si>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</si>
  <si>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</si>
  <si>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</si>
  <si>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</si>
  <si>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</si>
  <si>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</si>
  <si>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</si>
  <si>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</si>
  <si>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</si>
  <si>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</si>
  <si>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</si>
  <si>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</si>
  <si>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</si>
  <si>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</si>
  <si>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</si>
  <si>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</si>
  <si>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</si>
  <si>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</si>
  <si>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</si>
  <si>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</si>
  <si>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</si>
  <si>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</si>
  <si>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</si>
  <si>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</si>
  <si>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</si>
  <si>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</si>
  <si>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</si>
  <si>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</si>
  <si>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</si>
  <si>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</si>
  <si>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</si>
  <si>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</si>
  <si>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</si>
  <si>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</si>
  <si>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</si>
  <si>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</si>
  <si>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</si>
  <si>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</si>
  <si>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</si>
  <si>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</si>
  <si>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</si>
  <si>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</si>
  <si>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</si>
  <si>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</si>
  <si>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</si>
  <si>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</si>
  <si>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</si>
  <si>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</si>
  <si>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</si>
  <si>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</si>
  <si>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</si>
  <si>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</si>
  <si>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</si>
  <si>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</si>
  <si>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</si>
  <si>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</si>
  <si>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</si>
  <si>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</si>
  <si>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</si>
  <si>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</si>
  <si>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</si>
  <si>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</si>
  <si>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</si>
  <si>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</si>
  <si>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</si>
  <si>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</si>
  <si>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</si>
  <si>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</si>
  <si>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</si>
  <si>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</si>
  <si>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</si>
  <si>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</si>
  <si>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</si>
  <si>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</si>
  <si>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</si>
  <si>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</si>
  <si>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</si>
  <si>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</si>
  <si>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</si>
  <si>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</si>
  <si>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</si>
  <si>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</si>
  <si>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</si>
  <si>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</si>
  <si>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</si>
  <si>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</si>
  <si>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</si>
  <si>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</si>
  <si>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</si>
  <si>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</si>
  <si>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</si>
  <si>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</si>
  <si>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</si>
  <si>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</si>
  <si>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</si>
  <si>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</si>
  <si>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</si>
  <si>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</si>
  <si>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</si>
  <si>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</si>
  <si>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</si>
  <si>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</si>
  <si>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</si>
  <si>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</si>
  <si>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</si>
  <si>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</si>
  <si>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</si>
  <si>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</si>
  <si>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</si>
  <si>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</si>
  <si>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</si>
  <si>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</si>
  <si>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</si>
  <si>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</si>
  <si>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</si>
  <si>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</si>
  <si>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</si>
  <si>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</si>
  <si>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</si>
  <si>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</si>
  <si>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</si>
  <si>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</si>
  <si>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</si>
  <si>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</si>
  <si>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</si>
  <si>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</si>
  <si>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</si>
  <si>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</si>
  <si>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</si>
  <si>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</si>
  <si>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</si>
  <si>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</si>
  <si>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</si>
  <si>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</si>
  <si>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</si>
  <si>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</si>
  <si>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</si>
  <si>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</si>
  <si>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</si>
  <si>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</si>
  <si>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</si>
  <si>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</si>
  <si>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</si>
  <si>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</si>
  <si>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</si>
  <si>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</si>
  <si>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</si>
  <si>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</si>
  <si>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</si>
  <si>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</si>
  <si>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</si>
  <si>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</si>
  <si>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</si>
  <si>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</si>
  <si>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</si>
  <si>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</si>
  <si>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</si>
  <si>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</si>
  <si>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</si>
  <si>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</si>
  <si>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</si>
  <si>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</si>
  <si>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</si>
  <si>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</si>
  <si>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</si>
  <si>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</si>
  <si>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</si>
  <si>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</si>
  <si>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</si>
  <si>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</si>
  <si>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</si>
  <si>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</si>
  <si>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</si>
  <si>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</si>
  <si>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</si>
  <si>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</si>
  <si>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</si>
  <si>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</si>
  <si>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</si>
  <si>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</si>
  <si>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</si>
  <si>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</si>
  <si>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</si>
  <si>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</si>
  <si>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</si>
  <si>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</si>
  <si>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</si>
  <si>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</si>
  <si>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</si>
  <si>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</si>
  <si>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</si>
  <si>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</si>
  <si>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</si>
  <si>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</si>
  <si>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</si>
  <si>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</si>
  <si>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</si>
  <si>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</si>
  <si>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</si>
  <si>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</si>
  <si>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</si>
  <si>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</si>
  <si>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</si>
  <si>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</si>
  <si>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</si>
  <si>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</si>
  <si>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</si>
  <si>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</si>
  <si>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</si>
  <si>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</si>
  <si>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</si>
  <si>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</si>
  <si>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</si>
  <si>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</si>
  <si>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</si>
  <si>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</si>
  <si>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</si>
  <si>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</si>
  <si>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</si>
  <si>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</si>
  <si>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</si>
  <si>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</si>
  <si>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</si>
  <si>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</si>
  <si>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</si>
  <si>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</si>
  <si>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</si>
  <si>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</si>
  <si>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</si>
  <si>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</si>
  <si>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</si>
  <si>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</si>
  <si>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</si>
  <si>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</si>
  <si>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</si>
  <si>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</si>
  <si>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</si>
  <si>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</si>
  <si>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</si>
  <si>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</si>
  <si>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</si>
  <si>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</si>
  <si>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</si>
  <si>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</si>
  <si>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</si>
  <si>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</si>
  <si>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</si>
  <si>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</si>
  <si>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</si>
  <si>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</si>
  <si>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</si>
  <si>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</si>
  <si>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</si>
  <si>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</si>
  <si>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</si>
  <si>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</si>
  <si>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</si>
  <si>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</si>
  <si>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</si>
  <si>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</si>
  <si>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</si>
  <si>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</si>
  <si>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</si>
  <si>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</si>
  <si>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</si>
  <si>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</si>
  <si>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</si>
  <si>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</si>
  <si>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</si>
  <si>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</si>
  <si>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</si>
  <si>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</si>
  <si>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</si>
  <si>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</si>
  <si>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</si>
  <si>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</si>
  <si>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</si>
  <si>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</si>
  <si>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</si>
  <si>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</si>
  <si>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</si>
  <si>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</si>
  <si>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</si>
  <si>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</si>
  <si>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</si>
  <si>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</si>
  <si>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</si>
  <si>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</si>
  <si>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</si>
  <si>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</si>
  <si>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</si>
  <si>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</si>
  <si>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</si>
  <si>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</si>
  <si>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</si>
  <si>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</si>
  <si>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</si>
  <si>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</si>
  <si>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</si>
  <si>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</si>
  <si>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</si>
  <si>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</si>
  <si>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</si>
  <si>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</si>
  <si>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</si>
  <si>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</si>
  <si>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</si>
  <si>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</si>
  <si>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</si>
  <si>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</si>
  <si>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</si>
  <si>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</si>
  <si>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</si>
  <si>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</si>
  <si>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</si>
  <si>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</si>
  <si>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</si>
  <si>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</si>
  <si>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</si>
  <si>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</si>
  <si>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</si>
  <si>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</si>
  <si>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</si>
  <si>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</si>
  <si>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</si>
  <si>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</si>
  <si>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</si>
  <si>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</si>
  <si>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</si>
  <si>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</si>
  <si>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</si>
  <si>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</si>
  <si>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</si>
  <si>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</si>
  <si>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</si>
  <si>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</si>
  <si>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</si>
  <si>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</si>
  <si>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</si>
  <si>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</si>
  <si>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</si>
  <si>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</si>
  <si>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</si>
  <si>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</si>
  <si>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</si>
  <si>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</si>
  <si>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</si>
  <si>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</si>
  <si>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</si>
  <si>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</si>
  <si>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</si>
  <si>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</si>
  <si>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</si>
  <si>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</si>
  <si>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</si>
  <si>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</si>
  <si>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</si>
  <si>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</si>
  <si>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</si>
  <si>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</si>
  <si>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</si>
  <si>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</si>
  <si>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</si>
  <si>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</si>
  <si>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</si>
  <si>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</si>
  <si>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</si>
  <si>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</si>
  <si>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</si>
  <si>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</si>
  <si>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</si>
  <si>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</si>
  <si>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</si>
  <si>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</si>
  <si>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</si>
  <si>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</si>
  <si>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</si>
  <si>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</si>
  <si>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</si>
  <si>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</si>
  <si>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</si>
  <si>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</si>
  <si>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</si>
  <si>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</si>
  <si>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</si>
  <si>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</si>
  <si>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</si>
  <si>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</si>
  <si>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</si>
  <si>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</si>
  <si>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</si>
  <si>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</si>
  <si>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</si>
  <si>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</si>
  <si>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</si>
  <si>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</si>
  <si>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</si>
  <si>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</si>
  <si>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</si>
  <si>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</si>
  <si>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</si>
  <si>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</si>
  <si>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</si>
  <si>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</si>
  <si>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</si>
  <si>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</si>
  <si>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</si>
  <si>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</si>
  <si>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</si>
  <si>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</si>
  <si>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</si>
  <si>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</si>
  <si>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</si>
  <si>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</si>
  <si>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</si>
  <si>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</si>
  <si>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</si>
  <si>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</si>
  <si>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</si>
  <si>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</si>
  <si>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</si>
  <si>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</si>
  <si>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</si>
  <si>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</si>
  <si>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</si>
  <si>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</si>
  <si>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</si>
  <si>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</si>
  <si>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</si>
  <si>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</si>
  <si>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</si>
  <si>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</si>
  <si>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</si>
  <si>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</si>
  <si>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</si>
  <si>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</si>
  <si>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</si>
  <si>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</si>
  <si>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</si>
  <si>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</si>
  <si>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</si>
  <si>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</si>
  <si>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</si>
  <si>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</si>
  <si>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</si>
  <si>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</si>
  <si>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</si>
  <si>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</si>
  <si>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</si>
  <si>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</si>
  <si>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</si>
  <si>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</si>
  <si>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</si>
  <si>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</si>
  <si>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</si>
  <si>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</si>
  <si>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</si>
  <si>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</si>
  <si>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</si>
  <si>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</si>
  <si>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</si>
  <si>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</si>
  <si>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</si>
  <si>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</si>
  <si>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</si>
  <si>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</si>
  <si>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</si>
  <si>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</si>
  <si>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</si>
  <si>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</si>
  <si>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</si>
  <si>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</si>
  <si>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</si>
  <si>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</si>
  <si>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</si>
  <si>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</si>
  <si>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</si>
  <si>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</si>
  <si>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</si>
  <si>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</si>
  <si>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</si>
  <si>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</si>
  <si>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</si>
  <si>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</si>
  <si>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</si>
  <si>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</si>
  <si>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</si>
  <si>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</si>
  <si>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</si>
  <si>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</si>
  <si>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</si>
  <si>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</si>
  <si>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</si>
  <si>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</si>
  <si>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</si>
  <si>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</si>
  <si>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</si>
  <si>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</si>
  <si>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</si>
  <si>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</si>
  <si>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</si>
  <si>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</si>
  <si>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</si>
  <si>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</si>
  <si>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</si>
  <si>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</si>
  <si>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</si>
  <si>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</si>
  <si>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</si>
  <si>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</si>
  <si>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</si>
  <si>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</si>
  <si>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</si>
  <si>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</si>
  <si>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</si>
  <si>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</si>
  <si>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</si>
  <si>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</si>
  <si>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</si>
  <si>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</si>
  <si>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</si>
  <si>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</si>
  <si>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</si>
  <si>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</si>
  <si>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</si>
  <si>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</si>
  <si>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</si>
  <si>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</si>
  <si>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</si>
  <si>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</si>
  <si>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</si>
  <si>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</si>
  <si>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</si>
  <si>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</si>
  <si>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</si>
  <si>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</si>
  <si>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</si>
  <si>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</si>
  <si>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</si>
  <si>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</si>
  <si>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</si>
  <si>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</si>
  <si>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</si>
  <si>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</si>
  <si>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</si>
  <si>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</si>
  <si>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</si>
  <si>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</si>
  <si>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</si>
  <si>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</si>
  <si>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</si>
  <si>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</si>
  <si>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</si>
  <si>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</si>
  <si>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</si>
  <si>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</si>
  <si>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</si>
  <si>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</si>
  <si>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</si>
  <si>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</si>
  <si>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</si>
  <si>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</si>
  <si>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</si>
  <si>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</si>
  <si>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</si>
  <si>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</si>
  <si>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</si>
  <si>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</si>
  <si>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</si>
  <si>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</si>
  <si>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</si>
  <si>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</si>
  <si>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</si>
  <si>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</si>
  <si>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</si>
  <si>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</si>
  <si>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</si>
  <si>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</si>
  <si>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</si>
  <si>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</si>
  <si>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</si>
  <si>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</si>
  <si>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</si>
  <si>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</si>
  <si>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</si>
  <si>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</si>
  <si>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</si>
  <si>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</si>
  <si>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</si>
  <si>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</si>
  <si>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</si>
  <si>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</si>
  <si>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</si>
  <si>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</si>
  <si>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</si>
  <si>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</si>
  <si>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</si>
  <si>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</si>
  <si>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</si>
  <si>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</si>
  <si>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</si>
  <si>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</si>
  <si>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</si>
  <si>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</si>
  <si>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</si>
  <si>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</si>
  <si>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</si>
  <si>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</si>
  <si>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</si>
  <si>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</si>
  <si>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</si>
  <si>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</si>
  <si>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</si>
  <si>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</si>
  <si>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</si>
  <si>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</si>
  <si>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</si>
  <si>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</si>
  <si>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</si>
  <si>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</si>
  <si>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</si>
  <si>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</si>
  <si>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</si>
  <si>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</si>
  <si>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</si>
  <si>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</si>
  <si>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</si>
  <si>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</si>
  <si>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</si>
  <si>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</si>
  <si>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</si>
  <si>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</si>
  <si>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</si>
  <si>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</si>
  <si>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</si>
  <si>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</si>
  <si>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</si>
  <si>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</si>
  <si>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</si>
  <si>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</si>
  <si>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</si>
  <si>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</si>
  <si>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</si>
  <si>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</si>
  <si>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</si>
  <si>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</si>
  <si>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</si>
  <si>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</si>
  <si>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</si>
  <si>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</si>
  <si>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</si>
  <si>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</si>
  <si>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</si>
  <si>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</si>
  <si>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</si>
  <si>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</si>
  <si>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</si>
  <si>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</si>
  <si>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</si>
  <si>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</si>
  <si>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</si>
  <si>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</si>
  <si>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</si>
  <si>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</si>
  <si>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</si>
  <si>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</si>
  <si>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</si>
  <si>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</si>
  <si>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</si>
  <si>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</si>
  <si>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</si>
  <si>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</si>
  <si>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</si>
  <si>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</si>
  <si>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</si>
  <si>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</si>
  <si>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</si>
  <si>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</si>
  <si>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</si>
  <si>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</si>
  <si>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</si>
  <si>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</si>
  <si>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</si>
  <si>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</si>
  <si>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</si>
  <si>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</si>
  <si>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</si>
  <si>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</si>
  <si>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</si>
  <si>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</si>
  <si>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</si>
  <si>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</si>
  <si>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</si>
  <si>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</si>
  <si>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</si>
  <si>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</si>
  <si>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</si>
  <si>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</si>
  <si>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</si>
  <si>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</si>
  <si>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</si>
  <si>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</si>
  <si>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</si>
  <si>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</si>
  <si>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</si>
  <si>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</si>
  <si>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</si>
  <si>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</si>
  <si>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</si>
  <si>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</si>
  <si>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</si>
  <si>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</si>
  <si>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</si>
  <si>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</si>
  <si>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</si>
  <si>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</si>
  <si>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</si>
  <si>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</si>
  <si>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</si>
  <si>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</si>
  <si>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</si>
  <si>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</si>
  <si>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</si>
  <si>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</si>
  <si>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</si>
  <si>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</si>
  <si>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</si>
  <si>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</si>
  <si>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</si>
  <si>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</si>
  <si>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</si>
  <si>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</si>
  <si>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</si>
  <si>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</si>
  <si>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</si>
  <si>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</si>
  <si>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</si>
  <si>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</si>
  <si>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</si>
  <si>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</si>
  <si>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</si>
  <si>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</si>
  <si>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</si>
  <si>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</si>
  <si>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</si>
  <si>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</si>
  <si>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</si>
  <si>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</si>
  <si>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</si>
  <si>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</si>
  <si>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</si>
  <si>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</si>
  <si>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</si>
  <si>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</si>
  <si>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</si>
  <si>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</si>
  <si>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</si>
  <si>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</si>
  <si>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</si>
  <si>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</si>
  <si>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</si>
  <si>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</si>
  <si>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</si>
  <si>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</si>
  <si>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</si>
  <si>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</si>
  <si>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</si>
  <si>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</si>
  <si>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</si>
  <si>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</si>
  <si>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</si>
  <si>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</si>
  <si>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</si>
  <si>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</si>
  <si>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</si>
  <si>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</si>
  <si>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</si>
  <si>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</si>
  <si>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</si>
  <si>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</si>
  <si>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</si>
  <si>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</si>
  <si>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</si>
  <si>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</si>
  <si>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</si>
  <si>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</si>
  <si>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</si>
  <si>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</si>
  <si>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</si>
  <si>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</si>
  <si>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</si>
  <si>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</si>
  <si>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</si>
  <si>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</si>
  <si>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</si>
  <si>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</si>
  <si>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</si>
  <si>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</si>
  <si>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</si>
  <si>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</si>
  <si>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</si>
  <si>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</si>
  <si>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</si>
  <si>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</si>
  <si>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</si>
  <si>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</si>
  <si>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</si>
  <si>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</si>
  <si>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</si>
  <si>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</si>
  <si>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</si>
  <si>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</si>
  <si>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</si>
  <si>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</si>
  <si>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</si>
  <si>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</si>
  <si>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</si>
  <si>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</si>
  <si>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</si>
  <si>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</si>
  <si>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</si>
  <si>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</si>
  <si>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</si>
  <si>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</si>
  <si>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</si>
  <si>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</si>
  <si>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</si>
  <si>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</si>
  <si>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</si>
  <si>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</si>
  <si>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</si>
  <si>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</si>
  <si>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</si>
  <si>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</si>
  <si>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</si>
  <si>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</si>
  <si>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</si>
  <si>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</si>
  <si>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</si>
  <si>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</si>
  <si>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</si>
  <si>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</si>
  <si>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</si>
  <si>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</si>
  <si>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</si>
  <si>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</si>
  <si>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</si>
  <si>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</si>
  <si>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</si>
  <si>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</si>
  <si>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</si>
  <si>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</si>
  <si>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</si>
  <si>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</si>
  <si>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</si>
  <si>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</si>
  <si>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</si>
  <si>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</si>
  <si>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</si>
  <si>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</si>
  <si>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</si>
  <si>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</si>
  <si>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</si>
  <si>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</si>
  <si>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</si>
  <si>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</si>
  <si>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</si>
  <si>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</si>
  <si>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</si>
  <si>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</si>
  <si>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</si>
  <si>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</si>
  <si>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</si>
  <si>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</si>
  <si>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</si>
  <si>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</si>
  <si>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</si>
  <si>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</si>
  <si>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</si>
  <si>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</si>
  <si>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</si>
  <si>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</si>
  <si>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</si>
  <si>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</si>
  <si>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</si>
  <si>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</si>
  <si>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</si>
  <si>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</si>
  <si>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</si>
  <si>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</si>
  <si>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</si>
  <si>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</si>
  <si>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</si>
  <si>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</si>
  <si>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</si>
  <si>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</si>
  <si>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</si>
  <si>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</si>
  <si>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</si>
  <si>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</si>
  <si>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</si>
  <si>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</si>
  <si>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</si>
  <si>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</si>
  <si>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</si>
  <si>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</si>
  <si>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</si>
  <si>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</si>
  <si>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</si>
  <si>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</si>
  <si>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</si>
  <si>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</si>
  <si>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</si>
  <si>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</si>
  <si>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</si>
  <si>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</si>
  <si>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</si>
  <si>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</si>
  <si>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</si>
  <si>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</si>
  <si>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</si>
  <si>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</si>
  <si>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</si>
  <si>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</si>
  <si>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</si>
  <si>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</si>
  <si>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</si>
  <si>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</si>
  <si>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</si>
  <si>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</si>
  <si>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</si>
  <si>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</si>
  <si>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</si>
  <si>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</si>
  <si>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</si>
  <si>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</si>
  <si>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</si>
  <si>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</si>
  <si>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</si>
  <si>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</si>
  <si>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</si>
  <si>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</si>
  <si>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</si>
  <si>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</si>
  <si>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</si>
  <si>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</si>
  <si>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</si>
  <si>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</si>
  <si>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</si>
  <si>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</si>
  <si>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</si>
  <si>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</si>
  <si>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</si>
  <si>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</si>
  <si>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</si>
  <si>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</si>
  <si>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</si>
  <si>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</si>
  <si>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</si>
  <si>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</si>
  <si>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</si>
  <si>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</si>
  <si>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</si>
  <si>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</si>
  <si>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</si>
  <si>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</si>
  <si>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</si>
  <si>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</si>
  <si>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</si>
  <si>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</si>
  <si>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</si>
  <si>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</si>
  <si>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</si>
  <si>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</si>
  <si>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</si>
  <si>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</si>
  <si>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</si>
  <si>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</si>
  <si>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</si>
  <si>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</si>
  <si>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</si>
  <si>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</si>
  <si>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</si>
  <si>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</si>
  <si>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</si>
  <si>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</si>
  <si>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</si>
  <si>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</si>
  <si>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</si>
  <si>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</si>
  <si>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</si>
  <si>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</si>
  <si>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</si>
  <si>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</si>
  <si>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</si>
  <si>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</si>
  <si>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</si>
  <si>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</si>
  <si>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</si>
  <si>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</si>
  <si>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</si>
  <si>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</si>
  <si>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</si>
  <si>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</si>
  <si>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</si>
  <si>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</si>
  <si>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</si>
  <si>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</si>
  <si>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</si>
  <si>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</si>
  <si>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</si>
  <si>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</si>
  <si>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</si>
  <si>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</si>
  <si>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</si>
  <si>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</si>
  <si>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</si>
  <si>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</si>
  <si>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</si>
  <si>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</si>
  <si>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</si>
  <si>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</si>
  <si>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</si>
  <si>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</si>
  <si>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</si>
  <si>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</si>
  <si>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</si>
  <si>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</si>
  <si>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</si>
  <si>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</si>
  <si>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</si>
  <si>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</si>
  <si>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</si>
  <si>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</si>
  <si>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</si>
  <si>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</si>
  <si>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</si>
  <si>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</si>
  <si>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</si>
  <si>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</si>
  <si>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</si>
  <si>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</si>
  <si>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</si>
  <si>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</si>
  <si>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</si>
  <si>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</si>
  <si>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</si>
  <si>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</si>
  <si>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</si>
  <si>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</si>
  <si>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</si>
  <si>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</si>
  <si>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</si>
  <si>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</si>
  <si>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</si>
  <si>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</si>
  <si>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</si>
  <si>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</si>
  <si>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</si>
  <si>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</si>
  <si>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</si>
  <si>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</si>
  <si>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</si>
  <si>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</si>
  <si>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</si>
  <si>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</si>
  <si>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</si>
  <si>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</si>
  <si>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</si>
  <si>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</si>
  <si>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</si>
  <si>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</si>
  <si>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</si>
  <si>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</si>
  <si>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</si>
  <si>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</si>
  <si>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</si>
  <si>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</si>
  <si>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</si>
  <si>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</si>
  <si>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</si>
  <si>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</si>
  <si>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</si>
  <si>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</si>
  <si>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</si>
  <si>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</si>
  <si>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</si>
  <si>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</si>
  <si>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</si>
  <si>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</si>
  <si>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</si>
  <si>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</si>
  <si>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</si>
  <si>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</si>
  <si>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</si>
  <si>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</si>
  <si>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</si>
  <si>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</si>
  <si>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</si>
  <si>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</si>
  <si>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</si>
  <si>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</si>
  <si>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</si>
  <si>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</si>
  <si>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</si>
  <si>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</si>
  <si>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</si>
  <si>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</si>
  <si>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</si>
  <si>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</si>
  <si>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</si>
  <si>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</si>
  <si>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</si>
  <si>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</si>
  <si>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</si>
  <si>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</si>
  <si>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</si>
  <si>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</si>
  <si>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</si>
  <si>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</si>
  <si>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</si>
  <si>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</si>
  <si>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</si>
  <si>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</si>
  <si>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</si>
  <si>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</si>
  <si>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</si>
  <si>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</si>
  <si>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</si>
  <si>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</si>
  <si>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</si>
  <si>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</si>
  <si>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</si>
  <si>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</si>
  <si>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</si>
  <si>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</si>
  <si>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</si>
  <si>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</si>
  <si>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</si>
  <si>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</si>
  <si>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</si>
  <si>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</si>
  <si>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</si>
  <si>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</si>
  <si>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</si>
  <si>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</si>
  <si>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</si>
  <si>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</si>
  <si>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</si>
  <si>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</si>
  <si>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</si>
  <si>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</si>
  <si>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</si>
  <si>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</si>
  <si>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</si>
  <si>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</si>
  <si>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</si>
  <si>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</si>
  <si>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</si>
  <si>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</si>
  <si>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</si>
  <si>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</si>
  <si>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</si>
  <si>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</si>
  <si>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</si>
  <si>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</si>
  <si>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</si>
  <si>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</si>
  <si>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</si>
  <si>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</si>
  <si>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</si>
  <si>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</si>
  <si>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</si>
  <si>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</si>
  <si>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</si>
  <si>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</si>
  <si>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</si>
  <si>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</si>
  <si>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</si>
  <si>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</si>
  <si>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</si>
  <si>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</si>
  <si>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</si>
  <si>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</si>
  <si>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</si>
  <si>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</si>
  <si>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</si>
  <si>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</si>
  <si>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</si>
  <si>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</si>
  <si>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</si>
  <si>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</si>
  <si>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</si>
  <si>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</si>
  <si>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</si>
  <si>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</si>
  <si>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</si>
  <si>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</si>
  <si>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</si>
  <si>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</si>
  <si>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</si>
  <si>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</si>
  <si>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</si>
  <si>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</si>
  <si>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</si>
  <si>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</si>
  <si>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</si>
  <si>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</si>
  <si>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</si>
  <si>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</si>
  <si>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</si>
  <si>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</si>
  <si>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</si>
  <si>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</si>
  <si>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</si>
  <si>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</si>
  <si>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</si>
  <si>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</si>
  <si>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</si>
  <si>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</si>
  <si>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</si>
  <si>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</si>
  <si>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</si>
  <si>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</si>
  <si>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</si>
  <si>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</si>
  <si>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</si>
  <si>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</si>
  <si>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</si>
  <si>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</si>
  <si>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</si>
  <si>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</si>
  <si>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</si>
  <si>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</si>
  <si>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</si>
  <si>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</si>
  <si>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</si>
  <si>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</si>
  <si>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</si>
  <si>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</si>
  <si>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</si>
  <si>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</si>
  <si>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</si>
  <si>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</si>
  <si>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</si>
  <si>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</si>
  <si>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</si>
  <si>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</si>
  <si>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</si>
  <si>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</si>
  <si>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</si>
  <si>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</si>
  <si>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</si>
  <si>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</si>
  <si>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</si>
  <si>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</si>
  <si>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</si>
  <si>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</si>
  <si>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</si>
  <si>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</si>
  <si>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</si>
  <si>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</si>
  <si>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</si>
  <si>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</si>
  <si>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</si>
  <si>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</si>
  <si>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</si>
  <si>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</si>
  <si>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</si>
  <si>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</si>
  <si>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</si>
  <si>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</si>
  <si>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</si>
  <si>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</si>
  <si>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</si>
  <si>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</si>
  <si>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</si>
  <si>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</si>
  <si>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</si>
  <si>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</si>
  <si>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</si>
  <si>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</si>
  <si>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</si>
  <si>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</si>
  <si>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</si>
  <si>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</si>
  <si>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</si>
  <si>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</si>
  <si>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</si>
  <si>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</si>
  <si>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</si>
  <si>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</si>
  <si>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</si>
  <si>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</si>
  <si>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</si>
  <si>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</si>
  <si>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</si>
  <si>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</si>
  <si>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</si>
  <si>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</si>
  <si>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</si>
  <si>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</si>
  <si>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</si>
  <si>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</si>
  <si>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</si>
  <si>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</si>
  <si>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</si>
  <si>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</si>
  <si>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</si>
  <si>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</si>
  <si>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</si>
  <si>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</si>
  <si>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</si>
  <si>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</si>
  <si>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</si>
  <si>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</si>
  <si>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</si>
  <si>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</si>
  <si>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</si>
  <si>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</si>
  <si>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</si>
  <si>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</si>
  <si>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</si>
  <si>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</si>
  <si>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</si>
  <si>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</si>
  <si>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</si>
  <si>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</si>
  <si>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</si>
  <si>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</si>
  <si>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</si>
  <si>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</si>
  <si>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</si>
  <si>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</si>
  <si>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</si>
  <si>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</si>
  <si>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</si>
  <si>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</si>
  <si>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</si>
  <si>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</si>
  <si>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</si>
  <si>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</si>
  <si>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</si>
  <si>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</si>
  <si>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</si>
  <si>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</si>
  <si>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</si>
  <si>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</si>
  <si>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</si>
  <si>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</si>
  <si>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</si>
  <si>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</si>
  <si>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</si>
  <si>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</si>
  <si>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</si>
  <si>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</si>
  <si>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</si>
  <si>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</si>
  <si>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</si>
  <si>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</si>
  <si>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</si>
  <si>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</si>
  <si>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</si>
  <si>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</si>
  <si>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</si>
  <si>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</si>
  <si>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</si>
  <si>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</si>
  <si>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</si>
  <si>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</si>
  <si>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</si>
  <si>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</si>
  <si>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</si>
  <si>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</si>
  <si>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</si>
  <si>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</si>
  <si>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</si>
  <si>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</si>
  <si>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</si>
  <si>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</si>
  <si>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</si>
  <si>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</si>
  <si>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</si>
  <si>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</si>
  <si>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</si>
  <si>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</si>
  <si>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</si>
  <si>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</si>
  <si>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</si>
  <si>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</si>
  <si>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</si>
  <si>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</si>
  <si>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</si>
  <si>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</si>
  <si>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</si>
  <si>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</si>
  <si>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</si>
  <si>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</si>
  <si>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</si>
  <si>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</si>
  <si>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</si>
  <si>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</si>
  <si>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</si>
  <si>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</si>
  <si>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</si>
  <si>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</si>
  <si>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</si>
  <si>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</si>
  <si>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</si>
  <si>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</si>
  <si>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</si>
  <si>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</si>
  <si>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</si>
  <si>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</si>
  <si>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</si>
  <si>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</si>
  <si>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</si>
  <si>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</si>
  <si>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</si>
  <si>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</si>
  <si>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</si>
  <si>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</si>
  <si>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</si>
  <si>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</si>
  <si>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</si>
  <si>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</si>
  <si>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</si>
  <si>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</si>
  <si>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</si>
  <si>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</si>
  <si>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</si>
  <si>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</si>
  <si>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</si>
  <si>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</si>
  <si>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</si>
  <si>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</si>
  <si>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</si>
  <si>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</si>
  <si>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</si>
  <si>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</si>
  <si>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</si>
  <si>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</si>
  <si>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</si>
  <si>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</si>
  <si>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</si>
  <si>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</si>
  <si>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</si>
  <si>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</si>
  <si>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</si>
  <si>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</si>
  <si>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</si>
  <si>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</si>
  <si>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</si>
  <si>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</si>
  <si>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</si>
  <si>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</si>
  <si>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</si>
  <si>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</si>
  <si>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</si>
  <si>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</si>
  <si>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</si>
  <si>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</si>
  <si>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</si>
  <si>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</si>
  <si>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</si>
  <si>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</si>
  <si>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</si>
  <si>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</si>
  <si>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</si>
  <si>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</si>
  <si>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</si>
  <si>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</si>
  <si>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</si>
  <si>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</si>
  <si>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</si>
  <si>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</si>
  <si>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</si>
  <si>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</si>
  <si>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</si>
  <si>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</si>
  <si>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</si>
  <si>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</si>
  <si>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</si>
  <si>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</si>
  <si>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</si>
  <si>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</si>
  <si>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</si>
  <si>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</si>
  <si>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</si>
  <si>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</si>
  <si>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</si>
  <si>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</si>
  <si>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</si>
  <si>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</si>
  <si>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</si>
  <si>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</si>
  <si>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</si>
  <si>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</si>
  <si>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</si>
  <si>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</si>
  <si>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</si>
  <si>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</si>
  <si>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</si>
  <si>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</si>
  <si>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</si>
  <si>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</si>
  <si>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</si>
  <si>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</si>
  <si>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</si>
  <si>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</si>
  <si>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</si>
  <si>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</si>
  <si>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</si>
  <si>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</si>
  <si>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</si>
  <si>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</si>
  <si>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</si>
  <si>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</si>
  <si>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</si>
  <si>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</si>
  <si>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</si>
  <si>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</si>
  <si>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</si>
  <si>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</si>
  <si>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</si>
  <si>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</si>
  <si>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</si>
  <si>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</si>
  <si>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</si>
  <si>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</si>
  <si>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</si>
  <si>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</si>
  <si>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</si>
  <si>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</si>
  <si>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</si>
  <si>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</si>
  <si>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</si>
  <si>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</si>
  <si>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</si>
  <si>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</si>
  <si>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</si>
  <si>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</si>
  <si>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</si>
  <si>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</si>
  <si>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</si>
  <si>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</si>
  <si>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</si>
  <si>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</si>
  <si>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</si>
  <si>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</si>
  <si>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</si>
  <si>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</si>
  <si>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</si>
  <si>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</si>
  <si>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</si>
  <si>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</si>
  <si>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</si>
  <si>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</si>
  <si>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</si>
  <si>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</si>
  <si>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</si>
  <si>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</si>
  <si>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</si>
  <si>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</si>
  <si>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</si>
  <si>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</si>
  <si>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</si>
  <si>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</si>
  <si>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</si>
  <si>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</si>
  <si>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</si>
  <si>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</si>
  <si>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</si>
  <si>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</si>
  <si>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</si>
  <si>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</si>
  <si>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</si>
  <si>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</si>
  <si>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</si>
  <si>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</si>
  <si>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</si>
  <si>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</si>
  <si>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</si>
  <si>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</si>
  <si>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</si>
  <si>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</si>
  <si>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</si>
  <si>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</si>
  <si>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</si>
  <si>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</si>
  <si>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</si>
  <si>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</si>
  <si>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</si>
  <si>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</si>
  <si>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</si>
  <si>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</si>
  <si>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</si>
  <si>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</si>
  <si>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</si>
  <si>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</si>
  <si>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</si>
  <si>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</si>
  <si>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</si>
  <si>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</si>
  <si>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</si>
  <si>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</si>
  <si>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</si>
  <si>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</si>
  <si>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</si>
  <si>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</si>
  <si>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</si>
  <si>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</si>
  <si>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</si>
  <si>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</si>
  <si>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</si>
  <si>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</si>
  <si>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</si>
  <si>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</si>
  <si>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</si>
  <si>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</si>
  <si>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</si>
  <si>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</si>
  <si>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</si>
  <si>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</si>
  <si>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</si>
  <si>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</si>
  <si>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</si>
  <si>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</si>
  <si>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</si>
  <si>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</si>
  <si>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</si>
  <si>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</si>
  <si>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</si>
  <si>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</si>
  <si>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</si>
  <si>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</si>
  <si>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</si>
  <si>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</si>
  <si>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</si>
  <si>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</si>
  <si>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</si>
  <si>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</si>
  <si>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</si>
  <si>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</si>
  <si>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</si>
  <si>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</si>
  <si>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</si>
  <si>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</si>
  <si>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</si>
  <si>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</si>
  <si>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</si>
  <si>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</si>
  <si>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</si>
  <si>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</si>
  <si>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</si>
  <si>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</si>
  <si>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</si>
  <si>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</si>
  <si>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</si>
  <si>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</si>
  <si>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</si>
  <si>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</si>
  <si>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</si>
  <si>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</si>
  <si>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</si>
  <si>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</si>
  <si>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</si>
  <si>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</si>
  <si>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</si>
  <si>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</si>
  <si>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</si>
  <si>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</si>
  <si>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</si>
  <si>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</si>
  <si>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</si>
  <si>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</si>
  <si>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</si>
  <si>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</si>
  <si>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</si>
  <si>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</si>
  <si>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</si>
  <si>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</si>
  <si>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</si>
  <si>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</si>
  <si>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</si>
  <si>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</si>
  <si>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</si>
  <si>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</si>
  <si>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</si>
  <si>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</si>
  <si>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</si>
  <si>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</si>
  <si>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</si>
  <si>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</si>
  <si>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</si>
  <si>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</si>
  <si>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</si>
  <si>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</si>
  <si>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</si>
  <si>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</si>
  <si>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</si>
  <si>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</si>
  <si>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</si>
  <si>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</si>
  <si>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</si>
  <si>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</si>
  <si>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</si>
  <si>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</si>
  <si>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</si>
  <si>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</si>
  <si>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</si>
  <si>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</si>
  <si>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</si>
  <si>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</si>
  <si>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</si>
  <si>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</si>
  <si>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</si>
  <si>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</si>
  <si>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</si>
  <si>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</si>
  <si>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</si>
  <si>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</si>
  <si>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</si>
  <si>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</si>
  <si>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</si>
  <si>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</si>
  <si>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</si>
  <si>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</si>
  <si>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</si>
  <si>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</si>
  <si>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</si>
  <si>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</si>
  <si>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</si>
  <si>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</si>
  <si>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</si>
  <si>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</si>
  <si>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</si>
  <si>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</si>
  <si>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</si>
  <si>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</si>
  <si>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</si>
  <si>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</si>
  <si>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</si>
  <si>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</si>
  <si>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</si>
  <si>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</si>
  <si>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</si>
  <si>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</si>
  <si>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</si>
  <si>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</si>
  <si>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</si>
  <si>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</si>
  <si>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</si>
  <si>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</si>
  <si>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</si>
  <si>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</si>
  <si>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</si>
  <si>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</si>
  <si>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</si>
  <si>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</si>
  <si>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</si>
  <si>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</si>
  <si>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</si>
  <si>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</si>
  <si>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</si>
  <si>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</si>
  <si>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</si>
  <si>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</si>
  <si>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</si>
  <si>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</si>
  <si>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</si>
  <si>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</si>
  <si>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</si>
  <si>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</si>
  <si>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</si>
  <si>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</si>
  <si>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</si>
  <si>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</si>
  <si>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</si>
  <si>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</si>
  <si>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</si>
  <si>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</si>
  <si>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</si>
  <si>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</si>
  <si>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</si>
  <si>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</si>
  <si>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</si>
  <si>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</si>
  <si>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</si>
  <si>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</si>
  <si>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</si>
  <si>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</si>
  <si>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</si>
  <si>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</si>
  <si>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</si>
  <si>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</si>
  <si>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</si>
  <si>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</si>
  <si>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</si>
  <si>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</si>
  <si>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</si>
  <si>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</si>
  <si>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</si>
  <si>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</si>
  <si>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</si>
  <si>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</si>
  <si>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</si>
  <si>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</si>
  <si>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</si>
  <si>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</si>
  <si>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</si>
  <si>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</si>
  <si>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</si>
  <si>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</si>
  <si>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</si>
  <si>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</si>
  <si>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</si>
  <si>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</si>
  <si>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</si>
  <si>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</si>
  <si>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</si>
  <si>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</si>
  <si>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</si>
  <si>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</si>
  <si>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</si>
  <si>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</si>
  <si>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</si>
  <si>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</si>
  <si>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</si>
  <si>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</si>
  <si>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</si>
  <si>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</si>
  <si>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</si>
  <si>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</si>
  <si>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</si>
  <si>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</si>
  <si>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</si>
  <si>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</si>
  <si>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</si>
  <si>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</si>
  <si>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</si>
  <si>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</si>
  <si>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</si>
  <si>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</si>
  <si>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</si>
  <si>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</si>
  <si>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</si>
  <si>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</si>
  <si>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</si>
  <si>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</si>
  <si>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</si>
  <si>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</si>
  <si>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</si>
  <si>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</si>
  <si>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</si>
  <si>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</si>
  <si>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</si>
  <si>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</si>
  <si>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</si>
  <si>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</si>
  <si>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</si>
  <si>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</si>
  <si>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</si>
  <si>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</si>
  <si>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</si>
  <si>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</si>
  <si>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</si>
  <si>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</si>
  <si>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</si>
  <si>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</si>
  <si>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</si>
  <si>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</si>
  <si>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</si>
  <si>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</si>
  <si>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</si>
  <si>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</si>
  <si>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</si>
  <si>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</si>
  <si>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</si>
  <si>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</si>
  <si>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</si>
  <si>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</si>
  <si>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</si>
  <si>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</si>
  <si>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</si>
  <si>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</si>
  <si>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</si>
  <si>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</si>
  <si>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</si>
  <si>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</si>
  <si>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</si>
  <si>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</si>
  <si>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</si>
  <si>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</si>
  <si>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</si>
  <si>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</si>
  <si>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</si>
  <si>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</si>
  <si>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</si>
  <si>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</si>
  <si>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</si>
  <si>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</si>
  <si>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</si>
  <si>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</si>
  <si>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</si>
  <si>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</si>
  <si>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</si>
  <si>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</si>
  <si>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</si>
  <si>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</si>
  <si>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</si>
  <si>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</si>
  <si>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</si>
  <si>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</si>
  <si>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</si>
  <si>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</si>
  <si>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</si>
  <si>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</si>
  <si>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</si>
  <si>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</si>
  <si>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</si>
  <si>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</si>
  <si>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</si>
  <si>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</si>
  <si>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</si>
  <si>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</si>
  <si>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</si>
  <si>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</si>
  <si>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</si>
  <si>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</si>
  <si>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</si>
  <si>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</si>
  <si>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</si>
  <si>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</si>
  <si>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</si>
  <si>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</si>
  <si>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</si>
  <si>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</si>
  <si>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</si>
  <si>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</si>
  <si>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</si>
  <si>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</si>
  <si>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</si>
  <si>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</si>
  <si>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</si>
  <si>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</si>
  <si>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</si>
  <si>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</si>
  <si>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</si>
  <si>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</si>
  <si>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</si>
  <si>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</si>
  <si>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</si>
  <si>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</si>
  <si>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</si>
  <si>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</si>
  <si>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</si>
  <si>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</si>
  <si>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</si>
  <si>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</si>
  <si>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</si>
  <si>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</si>
  <si>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</si>
  <si>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</si>
  <si>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</si>
  <si>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</si>
  <si>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</si>
  <si>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</si>
  <si>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</si>
  <si>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</si>
  <si>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</si>
  <si>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</si>
  <si>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</si>
  <si>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</si>
  <si>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</si>
  <si>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</si>
  <si>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</si>
  <si>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</si>
  <si>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</si>
  <si>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</si>
  <si>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</si>
  <si>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</si>
  <si>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</si>
  <si>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</si>
  <si>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</si>
  <si>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</si>
  <si>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</si>
  <si>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</si>
  <si>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</si>
  <si>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</si>
  <si>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</si>
  <si>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</si>
  <si>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</si>
  <si>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</si>
  <si>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</si>
  <si>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</si>
  <si>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</si>
  <si>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</si>
  <si>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</si>
  <si>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</si>
  <si>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</si>
  <si>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</si>
  <si>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</si>
  <si>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</si>
  <si>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</si>
  <si>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</si>
  <si>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</si>
  <si>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</si>
  <si>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</si>
  <si>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</si>
  <si>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</si>
  <si>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</si>
  <si>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</si>
  <si>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</si>
  <si>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</si>
  <si>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</si>
  <si>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</si>
  <si>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</si>
  <si>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</si>
  <si>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</si>
  <si>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</si>
  <si>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</si>
  <si>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</si>
  <si>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</si>
  <si>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</si>
  <si>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</si>
  <si>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</si>
  <si>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</si>
  <si>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</si>
  <si>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</si>
  <si>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</si>
  <si>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</si>
  <si>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</si>
  <si>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</si>
  <si>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</si>
  <si>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</si>
  <si>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</si>
  <si>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</si>
  <si>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</si>
  <si>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</si>
  <si>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</si>
  <si>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</si>
  <si>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</si>
  <si>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</si>
  <si>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</si>
  <si>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</si>
  <si>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</si>
  <si>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</si>
  <si>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</si>
  <si>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</si>
  <si>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</si>
  <si>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</si>
  <si>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</si>
  <si>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</si>
  <si>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</si>
  <si>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</si>
  <si>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</si>
  <si>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</si>
  <si>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</si>
  <si>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</si>
  <si>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</si>
  <si>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</si>
  <si>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</si>
  <si>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</si>
  <si>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</si>
  <si>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</si>
  <si>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</si>
  <si>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</si>
  <si>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</si>
  <si>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</si>
  <si>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</si>
  <si>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</si>
  <si>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</si>
  <si>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</si>
  <si>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</si>
  <si>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</si>
  <si>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</si>
  <si>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</si>
  <si>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</si>
  <si>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</si>
  <si>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</si>
  <si>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</si>
  <si>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</si>
  <si>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</si>
  <si>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</si>
  <si>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</si>
  <si>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</si>
  <si>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</si>
  <si>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</si>
  <si>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</si>
  <si>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</si>
  <si>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</si>
  <si>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</si>
  <si>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</si>
  <si>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</si>
  <si>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</si>
  <si>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</si>
  <si>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</si>
  <si>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</si>
  <si>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</si>
  <si>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</si>
  <si>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</si>
  <si>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</si>
  <si>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</si>
  <si>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</si>
  <si>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</si>
  <si>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</si>
  <si>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</si>
  <si>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</si>
  <si>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</si>
  <si>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</si>
  <si>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</si>
  <si>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</si>
  <si>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</si>
  <si>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</si>
  <si>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</si>
  <si>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</si>
  <si>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</si>
  <si>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</si>
  <si>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</si>
  <si>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</si>
  <si>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</si>
  <si>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</si>
  <si>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</si>
  <si>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</si>
  <si>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</si>
  <si>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</si>
  <si>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</si>
  <si>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</si>
  <si>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</si>
  <si>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</si>
  <si>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</si>
  <si>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</si>
  <si>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</si>
  <si>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</si>
  <si>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</si>
  <si>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</si>
  <si>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</si>
  <si>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</si>
  <si>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</si>
  <si>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</si>
  <si>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</si>
  <si>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</si>
  <si>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</si>
  <si>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</si>
  <si>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</si>
  <si>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</si>
  <si>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</si>
  <si>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</si>
  <si>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</si>
  <si>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</si>
  <si>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</si>
  <si>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</si>
  <si>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</si>
  <si>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</si>
  <si>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</si>
  <si>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</si>
  <si>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</si>
  <si>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</si>
  <si>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</si>
  <si>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</si>
  <si>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</si>
  <si>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</si>
  <si>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</si>
  <si>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</si>
  <si>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</si>
  <si>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</si>
  <si>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</si>
  <si>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</si>
  <si>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</si>
  <si>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</si>
  <si>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</si>
  <si>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</si>
  <si>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</si>
  <si>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</si>
  <si>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</si>
  <si>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</si>
  <si>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</si>
  <si>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</si>
  <si>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</si>
  <si>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</si>
  <si>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</si>
  <si>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</si>
  <si>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</si>
  <si>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</si>
  <si>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</si>
  <si>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</si>
  <si>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</si>
  <si>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</si>
  <si>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</si>
  <si>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</si>
  <si>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</si>
  <si>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</si>
  <si>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</si>
  <si>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</si>
  <si>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</si>
  <si>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</si>
  <si>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</si>
  <si>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</si>
  <si>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</si>
  <si>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</si>
  <si>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</si>
  <si>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</si>
  <si>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</si>
  <si>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</si>
  <si>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</si>
  <si>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</si>
  <si>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</si>
  <si>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</si>
  <si>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</si>
  <si>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</si>
  <si>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</si>
  <si>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</si>
  <si>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</si>
  <si>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</si>
  <si>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</si>
  <si>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</si>
  <si>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</si>
  <si>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</si>
  <si>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</si>
  <si>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</si>
  <si>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</si>
  <si>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</si>
  <si>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</si>
  <si>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</si>
  <si>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</si>
  <si>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</si>
  <si>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</si>
  <si>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</si>
  <si>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</si>
  <si>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</si>
  <si>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</si>
  <si>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</si>
  <si>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</si>
  <si>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</si>
  <si>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</si>
  <si>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</si>
  <si>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</si>
  <si>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</si>
  <si>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</si>
  <si>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</si>
  <si>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</si>
  <si>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</si>
  <si>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</si>
  <si>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</si>
  <si>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</si>
  <si>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</si>
  <si>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</si>
  <si>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</si>
  <si>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</si>
  <si>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</si>
  <si>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</si>
  <si>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</si>
  <si>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</si>
  <si>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</si>
  <si>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</si>
  <si>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</si>
  <si>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</si>
  <si>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</si>
  <si>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</si>
  <si>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</si>
  <si>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</si>
  <si>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</si>
  <si>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</si>
  <si>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</si>
  <si>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</si>
  <si>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</si>
  <si>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</si>
  <si>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</si>
  <si>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</si>
  <si>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</si>
  <si>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</si>
  <si>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</si>
  <si>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</si>
  <si>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</si>
  <si>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</si>
  <si>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</si>
  <si>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</si>
  <si>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</si>
  <si>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</si>
  <si>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</si>
  <si>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</si>
  <si>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</si>
  <si>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</si>
  <si>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</si>
  <si>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</si>
  <si>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</si>
  <si>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</si>
  <si>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</si>
  <si>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</si>
  <si>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</si>
  <si>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</si>
  <si>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</si>
  <si>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</si>
  <si>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</si>
  <si>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</si>
  <si>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</si>
  <si>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</si>
  <si>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</si>
  <si>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</si>
  <si>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</si>
  <si>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</si>
  <si>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</si>
  <si>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</si>
  <si>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</si>
  <si>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</si>
  <si>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</si>
  <si>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</si>
  <si>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</si>
  <si>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</si>
  <si>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</si>
  <si>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</si>
  <si>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</si>
  <si>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</si>
  <si>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</si>
  <si>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</si>
  <si>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</si>
  <si>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</si>
  <si>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</si>
  <si>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</si>
  <si>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</si>
  <si>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</si>
  <si>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</si>
  <si>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</si>
  <si>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</si>
  <si>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</si>
  <si>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</si>
  <si>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</si>
  <si>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</si>
  <si>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</si>
  <si>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</si>
  <si>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</si>
  <si>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</si>
  <si>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</si>
  <si>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</si>
  <si>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</si>
  <si>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</si>
  <si>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</si>
  <si>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</si>
  <si>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</si>
  <si>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</si>
  <si>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</si>
  <si>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</si>
  <si>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</si>
  <si>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</si>
  <si>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</si>
  <si>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</si>
  <si>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</si>
  <si>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</si>
  <si>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</si>
  <si>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</si>
  <si>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</si>
  <si>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</si>
  <si>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</si>
  <si>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</si>
  <si>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</si>
  <si>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</si>
  <si>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</si>
  <si>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</si>
  <si>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</si>
  <si>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</si>
  <si>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</si>
  <si>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</si>
  <si>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</si>
  <si>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</si>
  <si>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</si>
  <si>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</si>
  <si>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</si>
  <si>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</si>
  <si>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</si>
  <si>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</si>
  <si>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</si>
  <si>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</si>
  <si>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</si>
  <si>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</si>
  <si>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</si>
  <si>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</si>
  <si>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</si>
  <si>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</si>
  <si>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</si>
  <si>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</si>
  <si>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</si>
  <si>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</si>
  <si>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</si>
  <si>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</si>
  <si>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</si>
  <si>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</si>
  <si>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</si>
  <si>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</si>
  <si>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</si>
  <si>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</si>
  <si>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</si>
  <si>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</si>
  <si>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</si>
  <si>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</si>
  <si>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</si>
  <si>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</si>
  <si>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</si>
  <si>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</si>
  <si>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</si>
  <si>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</si>
  <si>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</si>
  <si>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</si>
  <si>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</si>
  <si>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</si>
  <si>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</si>
  <si>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</si>
  <si>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</si>
  <si>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</si>
  <si>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</si>
  <si>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</si>
  <si>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</si>
  <si>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</si>
  <si>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</si>
  <si>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</si>
  <si>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</si>
  <si>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</si>
  <si>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</si>
  <si>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</si>
  <si>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</si>
  <si>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</si>
  <si>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</si>
  <si>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</si>
  <si>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</si>
  <si>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</si>
  <si>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</si>
  <si>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</si>
  <si>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</si>
  <si>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</si>
  <si>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</si>
  <si>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</si>
  <si>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</si>
  <si>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</si>
  <si>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</si>
  <si>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</si>
  <si>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</si>
  <si>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</si>
  <si>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</si>
  <si>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</si>
  <si>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</si>
  <si>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</si>
  <si>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</si>
  <si>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</si>
  <si>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</si>
  <si>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</si>
  <si>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</si>
  <si>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</si>
  <si>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</si>
  <si>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</si>
  <si>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</si>
  <si>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</si>
  <si>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</si>
  <si>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</si>
  <si>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</si>
  <si>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</si>
  <si>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</si>
  <si>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</si>
  <si>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</si>
  <si>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</si>
  <si>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</si>
  <si>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</si>
  <si>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</si>
  <si>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</si>
  <si>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</si>
  <si>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</si>
  <si>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</si>
  <si>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</si>
  <si>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</si>
  <si>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</si>
  <si>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</si>
  <si>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</si>
  <si>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</si>
  <si>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</si>
  <si>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</si>
  <si>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</si>
  <si>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</si>
  <si>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</si>
  <si>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</si>
  <si>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</si>
  <si>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</si>
  <si>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</si>
  <si>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</si>
  <si>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</si>
  <si>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</si>
  <si>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</si>
  <si>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</si>
  <si>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</si>
  <si>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</si>
  <si>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</si>
  <si>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</si>
  <si>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</si>
  <si>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</si>
  <si>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</si>
  <si>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</si>
  <si>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</si>
  <si>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</si>
  <si>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</si>
  <si>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</si>
  <si>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</si>
  <si>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</si>
  <si>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</si>
  <si>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</si>
  <si>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</si>
  <si>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</si>
  <si>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</si>
  <si>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</si>
  <si>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</si>
  <si>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</si>
  <si>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</si>
  <si>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</si>
  <si>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</si>
  <si>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</si>
  <si>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</si>
  <si>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</si>
  <si>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</si>
  <si>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</si>
  <si>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</si>
  <si>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</si>
  <si>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</si>
  <si>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</si>
  <si>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</si>
  <si>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</si>
  <si>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</si>
  <si>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</si>
  <si>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</si>
  <si>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</si>
  <si>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</si>
  <si>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</si>
  <si>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</si>
  <si>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</si>
  <si>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</si>
  <si>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</si>
  <si>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</si>
  <si>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</si>
  <si>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</si>
  <si>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</si>
  <si>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</si>
  <si>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</si>
  <si>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</si>
  <si>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</si>
  <si>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</si>
  <si>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</si>
  <si>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</si>
  <si>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</si>
  <si>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</si>
  <si>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</si>
  <si>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</si>
  <si>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</si>
  <si>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</si>
  <si>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</si>
  <si>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</si>
  <si>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</si>
  <si>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</si>
  <si>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</si>
  <si>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</si>
  <si>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</si>
  <si>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</si>
  <si>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</si>
  <si>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</si>
  <si>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</si>
  <si>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</si>
  <si>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</si>
  <si>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</si>
  <si>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</si>
  <si>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</si>
  <si>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</si>
  <si>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</si>
  <si>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</si>
  <si>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</si>
  <si>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</si>
  <si>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</si>
  <si>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</si>
  <si>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</si>
  <si>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</si>
  <si>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</si>
  <si>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</si>
  <si>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</si>
  <si>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</si>
  <si>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</si>
  <si>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</si>
  <si>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</si>
  <si>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</si>
  <si>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</si>
  <si>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</si>
  <si>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</si>
  <si>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</si>
  <si>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</si>
  <si>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</si>
  <si>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</si>
  <si>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</si>
  <si>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</si>
  <si>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</si>
  <si>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</si>
  <si>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</si>
  <si>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</si>
  <si>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</si>
  <si>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</si>
  <si>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</si>
  <si>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</si>
  <si>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</si>
  <si>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</si>
  <si>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</si>
  <si>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</si>
  <si>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</si>
  <si>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</si>
  <si>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</si>
  <si>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</si>
  <si>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</si>
  <si>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</si>
  <si>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</si>
  <si>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</si>
  <si>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</si>
  <si>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</si>
  <si>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</si>
  <si>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</si>
  <si>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</si>
  <si>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</si>
  <si>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</si>
  <si>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</si>
  <si>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</si>
  <si>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</si>
  <si>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</si>
  <si>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</si>
  <si>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</si>
  <si>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</si>
  <si>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</si>
  <si>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</si>
  <si>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</si>
  <si>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</si>
  <si>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</si>
  <si>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</si>
  <si>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</si>
  <si>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</si>
  <si>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</si>
  <si>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</si>
  <si>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</si>
  <si>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</si>
  <si>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</si>
  <si>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</si>
  <si>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</si>
  <si>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</si>
  <si>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</si>
  <si>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</si>
  <si>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</si>
  <si>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</si>
  <si>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</si>
  <si>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</si>
  <si>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</si>
  <si>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</si>
  <si>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</si>
  <si>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</si>
  <si>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</si>
  <si>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</si>
  <si>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</si>
  <si>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</si>
  <si>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</si>
  <si>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</si>
  <si>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</si>
  <si>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</si>
  <si>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</si>
  <si>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</si>
  <si>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</si>
  <si>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</si>
  <si>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</si>
  <si>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</si>
  <si>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</si>
  <si>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</si>
  <si>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</si>
  <si>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</si>
  <si>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</si>
  <si>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</si>
  <si>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</si>
  <si>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</si>
  <si>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</si>
  <si>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</si>
  <si>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</si>
  <si>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</si>
  <si>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</si>
  <si>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</si>
  <si>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</si>
  <si>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</si>
  <si>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</si>
  <si>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</si>
  <si>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</si>
  <si>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</si>
  <si>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</si>
  <si>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</si>
  <si>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</si>
  <si>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</si>
  <si>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</si>
  <si>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</si>
  <si>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</si>
  <si>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</si>
  <si>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</si>
  <si>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</si>
  <si>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</si>
  <si>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</si>
  <si>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</si>
  <si>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</si>
  <si>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</si>
  <si>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</si>
  <si>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</si>
  <si>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</si>
  <si>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</si>
  <si>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</si>
  <si>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</si>
  <si>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</si>
  <si>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</si>
  <si>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</si>
  <si>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</si>
  <si>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</si>
  <si>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</si>
  <si>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</si>
  <si>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</si>
  <si>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</si>
  <si>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</si>
  <si>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</si>
  <si>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</si>
  <si>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</si>
  <si>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</si>
  <si>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</si>
  <si>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</si>
  <si>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</si>
  <si>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</si>
  <si>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</si>
  <si>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</si>
  <si>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</si>
  <si>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</si>
  <si>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</si>
  <si>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</si>
  <si>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</si>
  <si>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</si>
  <si>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</si>
  <si>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</si>
  <si>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</si>
  <si>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</si>
  <si>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</si>
  <si>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</si>
  <si>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</si>
  <si>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</si>
  <si>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</si>
  <si>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</si>
  <si>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</si>
  <si>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</si>
  <si>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</si>
  <si>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</si>
  <si>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</si>
  <si>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</si>
  <si>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</si>
  <si>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</si>
  <si>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</si>
  <si>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</si>
  <si>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</si>
  <si>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</si>
  <si>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</si>
  <si>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</si>
  <si>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</si>
  <si>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</si>
  <si>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</si>
  <si>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</si>
  <si>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</si>
  <si>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</si>
  <si>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</si>
  <si>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</si>
  <si>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</si>
  <si>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</si>
  <si>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</si>
  <si>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</si>
  <si>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</si>
  <si>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</si>
  <si>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</si>
  <si>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</si>
  <si>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</si>
  <si>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</si>
  <si>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</si>
  <si>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</si>
  <si>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</si>
  <si>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</si>
  <si>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</si>
  <si>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</si>
  <si>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</si>
  <si>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</si>
  <si>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</si>
  <si>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</si>
  <si>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</si>
  <si>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</si>
  <si>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</si>
  <si>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</si>
  <si>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</si>
  <si>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</si>
  <si>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</si>
  <si>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</si>
  <si>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</si>
  <si>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</si>
  <si>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</si>
  <si>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</si>
  <si>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</si>
  <si>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</si>
  <si>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</si>
  <si>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</si>
  <si>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</si>
  <si>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</si>
  <si>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</si>
  <si>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</si>
  <si>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</si>
  <si>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</si>
  <si>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</si>
  <si>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</si>
  <si>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</si>
  <si>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</si>
  <si>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</si>
  <si>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</si>
  <si>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</si>
  <si>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</si>
  <si>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</si>
  <si>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</si>
  <si>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</si>
  <si>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</si>
  <si>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</si>
  <si>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</si>
  <si>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</si>
  <si>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</si>
  <si>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</si>
  <si>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</si>
  <si>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</si>
  <si>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</si>
  <si>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</si>
  <si>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</si>
  <si>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</si>
  <si>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</si>
  <si>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</si>
  <si>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</si>
  <si>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</si>
  <si>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</si>
  <si>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</si>
  <si>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</si>
  <si>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</si>
  <si>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</si>
  <si>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</si>
  <si>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</si>
  <si>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</si>
  <si>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</si>
  <si>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</si>
  <si>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</si>
  <si>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</si>
  <si>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</si>
  <si>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</si>
  <si>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</si>
  <si>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</si>
  <si>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</si>
  <si>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</si>
  <si>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</si>
  <si>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</si>
  <si>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</si>
  <si>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</si>
  <si>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</si>
  <si>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</si>
  <si>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</si>
  <si>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</si>
  <si>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</si>
  <si>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</si>
  <si>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</si>
  <si>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</si>
  <si>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</si>
  <si>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</si>
  <si>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</si>
  <si>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</si>
  <si>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</si>
  <si>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</si>
  <si>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</si>
  <si>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</si>
  <si>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</si>
  <si>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</si>
  <si>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</si>
  <si>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</si>
  <si>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</si>
  <si>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</si>
  <si>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</si>
  <si>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</si>
  <si>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</si>
  <si>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</si>
  <si>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</si>
  <si>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</si>
  <si>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</si>
  <si>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</si>
  <si>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</si>
  <si>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</si>
  <si>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</si>
  <si>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</si>
  <si>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</si>
  <si>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</si>
  <si>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</si>
  <si>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</si>
  <si>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</si>
  <si>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</si>
  <si>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</si>
  <si>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</si>
  <si>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</si>
  <si>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</si>
  <si>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</si>
  <si>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</si>
  <si>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</si>
  <si>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</si>
  <si>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</si>
  <si>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</si>
  <si>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</si>
  <si>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</si>
  <si>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</si>
  <si>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</si>
  <si>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</si>
  <si>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</si>
  <si>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</si>
  <si>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</si>
  <si>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</si>
  <si>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</si>
  <si>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</si>
  <si>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</si>
  <si>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</si>
  <si>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</si>
  <si>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</si>
  <si>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</si>
  <si>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</si>
  <si>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</si>
  <si>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</si>
  <si>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</si>
  <si>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</si>
  <si>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</si>
  <si>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</si>
  <si>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</si>
  <si>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</si>
  <si>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</si>
  <si>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</si>
  <si>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</si>
  <si>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</si>
  <si>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</si>
  <si>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</si>
  <si>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</si>
  <si>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</si>
  <si>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</si>
  <si>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</si>
  <si>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</si>
  <si>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</si>
  <si>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</si>
  <si>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</si>
  <si>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</si>
  <si>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</si>
  <si>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</si>
  <si>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</si>
  <si>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</si>
  <si>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</si>
  <si>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</si>
  <si>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</si>
  <si>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</si>
  <si>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</si>
  <si>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</si>
  <si>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</si>
  <si>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</si>
  <si>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</si>
  <si>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</si>
  <si>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</si>
  <si>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</si>
  <si>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</si>
  <si>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</si>
  <si>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</si>
  <si>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</si>
  <si>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</si>
  <si>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</si>
  <si>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</si>
  <si>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</si>
  <si>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</si>
  <si>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</si>
  <si>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</si>
  <si>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</si>
  <si>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</si>
  <si>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</si>
  <si>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</si>
  <si>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</si>
  <si>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</si>
  <si>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</si>
  <si>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</si>
  <si>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</si>
  <si>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</si>
  <si>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</si>
  <si>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</si>
  <si>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</si>
  <si>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</si>
  <si>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</si>
  <si>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</si>
  <si>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</si>
  <si>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</si>
  <si>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</si>
  <si>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</si>
  <si>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</si>
  <si>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</si>
  <si>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</si>
  <si>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</si>
  <si>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</si>
  <si>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</si>
  <si>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</si>
  <si>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</si>
  <si>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</si>
  <si>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</si>
  <si>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</si>
  <si>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</si>
  <si>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</si>
  <si>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</si>
  <si>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</si>
  <si>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</si>
  <si>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</si>
  <si>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</si>
  <si>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</si>
  <si>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</si>
  <si>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</si>
  <si>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</si>
  <si>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</si>
  <si>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</si>
  <si>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</si>
  <si>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</si>
  <si>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</si>
  <si>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</si>
  <si>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</si>
  <si>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</si>
  <si>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</si>
  <si>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</si>
  <si>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</si>
  <si>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</si>
  <si>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</si>
  <si>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</si>
  <si>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</si>
  <si>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</si>
  <si>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</si>
  <si>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</si>
  <si>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</si>
  <si>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</si>
  <si>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</si>
  <si>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</si>
  <si>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</si>
  <si>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</si>
  <si>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</si>
  <si>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</si>
  <si>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</si>
  <si>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</si>
  <si>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</si>
  <si>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</si>
  <si>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</si>
  <si>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</si>
  <si>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</si>
  <si>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</si>
  <si>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</si>
  <si>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</si>
  <si>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</si>
  <si>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</si>
  <si>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</si>
  <si>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</si>
  <si>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</si>
  <si>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</si>
  <si>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</si>
  <si>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</si>
  <si>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</si>
  <si>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</si>
  <si>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</si>
  <si>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</si>
  <si>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</si>
  <si>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</si>
  <si>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</si>
  <si>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</si>
  <si>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</si>
  <si>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</si>
  <si>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</si>
  <si>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</si>
  <si>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</si>
  <si>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</si>
  <si>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</si>
  <si>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</si>
  <si>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</si>
  <si>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</si>
  <si>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</si>
  <si>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</si>
  <si>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</si>
  <si>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</si>
  <si>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</si>
  <si>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</si>
  <si>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</si>
  <si>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</si>
  <si>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</si>
  <si>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</si>
  <si>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</si>
  <si>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</si>
  <si>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</si>
  <si>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</si>
  <si>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</si>
  <si>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</si>
  <si>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</si>
  <si>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</si>
  <si>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</si>
  <si>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</si>
  <si>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</si>
  <si>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</si>
  <si>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</si>
  <si>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</si>
  <si>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</si>
  <si>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</si>
  <si>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</si>
  <si>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</si>
  <si>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</si>
  <si>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</si>
  <si>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</si>
  <si>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</si>
  <si>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</si>
  <si>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</si>
  <si>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</si>
  <si>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</si>
  <si>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</si>
  <si>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</si>
  <si>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</si>
  <si>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</si>
  <si>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</si>
  <si>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</si>
  <si>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</si>
  <si>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</si>
  <si>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</si>
  <si>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</si>
  <si>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</si>
  <si>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</si>
  <si>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</si>
  <si>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</si>
  <si>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</si>
  <si>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</si>
  <si>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</si>
  <si>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</si>
  <si>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</si>
  <si>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</si>
  <si>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</si>
  <si>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</si>
  <si>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</si>
  <si>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</si>
  <si>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</si>
  <si>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</si>
  <si>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</si>
  <si>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</si>
  <si>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</si>
  <si>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</si>
  <si>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</si>
  <si>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</si>
  <si>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</si>
  <si>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</si>
  <si>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</si>
  <si>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</si>
  <si>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</si>
  <si>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</si>
  <si>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</si>
  <si>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</si>
  <si>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</si>
  <si>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</si>
  <si>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</si>
  <si>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</si>
  <si>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</si>
  <si>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</si>
  <si>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</si>
  <si>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</si>
  <si>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</si>
  <si>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</si>
  <si>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</si>
  <si>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</si>
  <si>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</si>
  <si>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</si>
  <si>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</si>
  <si>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</si>
  <si>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</si>
  <si>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</si>
  <si>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</si>
  <si>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</si>
  <si>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</si>
  <si>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</si>
  <si>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</si>
  <si>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</si>
  <si>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</si>
  <si>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</si>
  <si>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</si>
  <si>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</si>
  <si>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</si>
  <si>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</si>
  <si>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</si>
  <si>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</si>
  <si>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</si>
  <si>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</si>
  <si>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</si>
  <si>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</si>
  <si>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</si>
  <si>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</si>
  <si>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</si>
  <si>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</si>
  <si>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</si>
  <si>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</si>
  <si>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</si>
  <si>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</si>
  <si>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</si>
  <si>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</si>
  <si>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</si>
  <si>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</si>
  <si>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</si>
  <si>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</si>
  <si>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</si>
  <si>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</si>
  <si>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</si>
  <si>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</si>
  <si>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</si>
  <si>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</si>
  <si>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</si>
  <si>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</si>
  <si>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</si>
  <si>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</si>
  <si>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</si>
  <si>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</si>
  <si>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</si>
  <si>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</si>
  <si>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</si>
  <si>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</si>
  <si>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</si>
  <si>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</si>
  <si>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</si>
  <si>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</si>
  <si>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</si>
  <si>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</si>
  <si>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</si>
  <si>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</si>
  <si>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</si>
  <si>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</si>
  <si>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</si>
  <si>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</si>
  <si>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</si>
  <si>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</si>
  <si>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</si>
  <si>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</si>
  <si>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</si>
  <si>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</si>
  <si>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</si>
  <si>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</si>
  <si>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</si>
  <si>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</si>
  <si>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</si>
  <si>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</si>
  <si>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</si>
  <si>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</si>
  <si>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</si>
  <si>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</si>
  <si>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</si>
  <si>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</si>
  <si>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</si>
  <si>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</si>
  <si>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</si>
  <si>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</si>
  <si>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</si>
  <si>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</si>
  <si>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</si>
  <si>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</si>
  <si>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</si>
  <si>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</si>
  <si>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</si>
  <si>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</si>
  <si>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</si>
  <si>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</si>
  <si>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</si>
  <si>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</si>
  <si>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</si>
  <si>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</si>
  <si>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</si>
  <si>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</si>
  <si>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</si>
  <si>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</si>
  <si>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</si>
  <si>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</si>
  <si>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</si>
  <si>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</si>
  <si>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</si>
  <si>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</si>
  <si>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</si>
  <si>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</si>
  <si>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</si>
  <si>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</si>
  <si>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</si>
  <si>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</si>
  <si>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</si>
  <si>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</si>
  <si>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</si>
  <si>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</si>
  <si>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</si>
  <si>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</si>
  <si>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</si>
  <si>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</si>
  <si>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</si>
  <si>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</si>
  <si>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</si>
  <si>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</si>
  <si>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</si>
  <si>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</si>
  <si>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</si>
  <si>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</si>
  <si>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</si>
  <si>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</si>
  <si>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</si>
  <si>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</si>
  <si>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</si>
  <si>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</si>
  <si>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</si>
  <si>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</si>
  <si>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</si>
  <si>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</si>
  <si>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</si>
  <si>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</si>
  <si>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</si>
  <si>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</si>
  <si>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</si>
  <si>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</si>
  <si>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</si>
  <si>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</si>
  <si>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</si>
  <si>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</si>
  <si>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</si>
  <si>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</si>
  <si>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</si>
  <si>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</si>
  <si>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</si>
  <si>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</si>
  <si>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</si>
  <si>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</si>
  <si>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</si>
  <si>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</si>
  <si>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</si>
  <si>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</si>
  <si>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</si>
  <si>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</si>
  <si>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</si>
  <si>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</si>
  <si>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</si>
  <si>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</si>
  <si>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</si>
  <si>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</si>
  <si>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</si>
  <si>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</si>
  <si>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</si>
  <si>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</si>
  <si>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</si>
  <si>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</si>
  <si>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</si>
  <si>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</si>
  <si>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</si>
  <si>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</si>
  <si>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</si>
  <si>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</si>
  <si>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</si>
  <si>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</si>
  <si>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</si>
  <si>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</si>
  <si>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</si>
  <si>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</si>
  <si>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</si>
  <si>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</si>
  <si>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</si>
  <si>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</si>
  <si>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</si>
  <si>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</si>
  <si>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</si>
  <si>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</si>
  <si>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</si>
  <si>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</si>
  <si>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</si>
  <si>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</si>
  <si>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</si>
  <si>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</si>
  <si>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</si>
  <si>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</si>
  <si>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</si>
  <si>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</si>
  <si>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</si>
  <si>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</si>
  <si>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</si>
  <si>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</si>
  <si>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</si>
  <si>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</si>
  <si>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</si>
  <si>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</si>
  <si>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</si>
  <si>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</si>
  <si>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</si>
  <si>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</si>
  <si>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</si>
  <si>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</si>
  <si>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</si>
  <si>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</si>
  <si>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</si>
  <si>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</si>
  <si>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</si>
  <si>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</si>
  <si>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</si>
  <si>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</si>
  <si>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</si>
  <si>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</si>
  <si>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</si>
  <si>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</si>
  <si>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</si>
  <si>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</si>
  <si>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</si>
  <si>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</si>
  <si>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</si>
  <si>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</si>
  <si>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</si>
  <si>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</si>
  <si>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</si>
  <si>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</si>
  <si>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</si>
  <si>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</si>
  <si>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</si>
  <si>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</si>
  <si>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</si>
  <si>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</si>
  <si>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</si>
  <si>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</si>
  <si>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</si>
  <si>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</si>
  <si>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</si>
  <si>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</si>
  <si>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</si>
  <si>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</si>
  <si>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</si>
  <si>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</si>
  <si>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</si>
  <si>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</si>
  <si>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</si>
  <si>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</si>
  <si>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</si>
  <si>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</si>
  <si>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</si>
  <si>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</si>
  <si>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</si>
  <si>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</si>
  <si>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</si>
  <si>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</si>
  <si>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</si>
  <si>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</si>
  <si>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</si>
  <si>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</si>
  <si>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</si>
  <si>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</si>
  <si>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</si>
  <si>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</si>
  <si>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</si>
  <si>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</si>
  <si>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</si>
  <si>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</si>
  <si>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</si>
  <si>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</si>
  <si>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</si>
  <si>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</si>
  <si>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</si>
  <si>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</si>
  <si>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</si>
  <si>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</si>
  <si>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</si>
  <si>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</si>
  <si>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</si>
  <si>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</si>
  <si>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</si>
  <si>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</si>
  <si>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</si>
  <si>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</si>
  <si>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</si>
  <si>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</si>
  <si>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</si>
  <si>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</si>
  <si>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</si>
  <si>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</si>
  <si>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</si>
  <si>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</si>
  <si>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</si>
  <si>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</si>
  <si>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</si>
  <si>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</si>
  <si>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</si>
  <si>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</si>
  <si>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</si>
  <si>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</si>
  <si>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</si>
  <si>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</si>
  <si>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</si>
  <si>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</si>
  <si>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</si>
  <si>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</si>
  <si>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</si>
  <si>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</si>
  <si>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</si>
  <si>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</si>
  <si>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</si>
  <si>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</si>
  <si>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</si>
  <si>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</si>
  <si>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</si>
  <si>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</si>
  <si>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</si>
  <si>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</si>
  <si>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</si>
  <si>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</si>
  <si>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</si>
  <si>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</si>
  <si>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</si>
  <si>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</si>
  <si>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</si>
  <si>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</si>
  <si>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</si>
  <si>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</si>
  <si>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</si>
  <si>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</si>
  <si>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</si>
  <si>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</si>
  <si>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</si>
  <si>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</si>
  <si>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</si>
  <si>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</si>
  <si>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</si>
  <si>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</si>
  <si>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</si>
  <si>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</si>
  <si>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</si>
  <si>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</si>
  <si>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</si>
  <si>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</si>
  <si>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</si>
  <si>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</si>
  <si>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</si>
  <si>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</si>
  <si>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</si>
  <si>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</si>
  <si>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</si>
  <si>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</si>
  <si>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</si>
  <si>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</si>
  <si>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</si>
  <si>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</si>
  <si>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</si>
  <si>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</si>
  <si>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</si>
  <si>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</si>
  <si>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</si>
  <si>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</si>
  <si>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</si>
  <si>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</si>
  <si>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</si>
  <si>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</si>
  <si>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</si>
  <si>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</si>
  <si>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</si>
  <si>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</si>
  <si>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</si>
  <si>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</si>
  <si>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</si>
  <si>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</si>
  <si>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</si>
  <si>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</si>
  <si>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</si>
  <si>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</si>
  <si>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</si>
  <si>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</si>
  <si>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</si>
  <si>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</si>
  <si>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</si>
  <si>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</si>
  <si>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</si>
  <si>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</si>
  <si>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</si>
  <si>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</si>
  <si>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</si>
  <si>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</si>
  <si>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</si>
  <si>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</si>
  <si>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</si>
  <si>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</si>
  <si>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</si>
  <si>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</si>
  <si>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</si>
  <si>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</si>
  <si>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</si>
  <si>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</si>
  <si>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</si>
  <si>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</si>
  <si>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</si>
  <si>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</si>
  <si>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</si>
  <si>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</si>
  <si>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</si>
  <si>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</si>
  <si>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</si>
  <si>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</si>
  <si>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</si>
  <si>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</si>
  <si>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</si>
  <si>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</si>
  <si>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</si>
  <si>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</si>
  <si>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</si>
  <si>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</si>
  <si>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</si>
  <si>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</si>
  <si>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</si>
  <si>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</si>
  <si>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</si>
  <si>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</si>
  <si>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</si>
  <si>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</si>
  <si>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</si>
  <si>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</si>
  <si>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</si>
  <si>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</si>
  <si>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</si>
  <si>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</si>
  <si>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</si>
  <si>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</si>
  <si>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</si>
  <si>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</si>
  <si>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</si>
  <si>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</si>
  <si>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</si>
  <si>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</si>
  <si>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</si>
  <si>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</si>
  <si>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</si>
  <si>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</si>
  <si>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</si>
  <si>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</si>
  <si>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</si>
  <si>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</si>
  <si>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</si>
  <si>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</si>
  <si>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</si>
  <si>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</si>
  <si>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</si>
  <si>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</si>
  <si>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</si>
  <si>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</si>
  <si>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</si>
  <si>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</si>
  <si>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</si>
  <si>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</si>
  <si>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</si>
  <si>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</si>
  <si>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</si>
  <si>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</si>
  <si>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</si>
  <si>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</si>
  <si>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</si>
  <si>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</si>
  <si>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</si>
  <si>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</si>
  <si>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</si>
  <si>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</si>
  <si>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</si>
  <si>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</si>
  <si>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</si>
  <si>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</si>
  <si>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</si>
  <si>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</si>
  <si>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</si>
  <si>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</si>
  <si>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</si>
  <si>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</si>
  <si>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</si>
  <si>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</si>
  <si>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</si>
  <si>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</si>
  <si>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</si>
  <si>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</si>
  <si>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</si>
  <si>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</si>
  <si>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</si>
  <si>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</si>
  <si>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</si>
  <si>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</si>
  <si>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</si>
  <si>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</si>
  <si>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</si>
  <si>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</si>
  <si>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</si>
  <si>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</si>
  <si>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</si>
  <si>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</si>
  <si>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</si>
  <si>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</si>
  <si>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</si>
  <si>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</si>
  <si>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</si>
  <si>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</si>
  <si>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</si>
  <si>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</si>
  <si>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</si>
  <si>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</si>
  <si>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</si>
  <si>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</si>
  <si>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</si>
  <si>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</si>
  <si>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</si>
  <si>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</si>
  <si>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</si>
  <si>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</si>
  <si>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</si>
  <si>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</si>
  <si>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</si>
  <si>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</si>
  <si>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</si>
  <si>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</si>
  <si>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</si>
  <si>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</si>
  <si>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</si>
  <si>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</si>
  <si>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</si>
  <si>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</si>
  <si>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</si>
  <si>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</si>
  <si>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</si>
  <si>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</si>
  <si>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</si>
  <si>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</si>
  <si>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</si>
  <si>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</si>
  <si>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</si>
  <si>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</si>
  <si>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</si>
  <si>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</si>
  <si>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</si>
  <si>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</si>
  <si>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</si>
  <si>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</si>
  <si>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</si>
  <si>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</si>
  <si>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</si>
  <si>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</si>
  <si>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</si>
  <si>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</si>
  <si>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</si>
  <si>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</si>
  <si>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</si>
  <si>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</si>
  <si>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</si>
  <si>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</si>
  <si>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</si>
  <si>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</si>
  <si>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</si>
  <si>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</si>
  <si>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</si>
  <si>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</si>
  <si>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</si>
  <si>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</si>
  <si>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</si>
  <si>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</si>
  <si>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</si>
  <si>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</si>
  <si>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</si>
  <si>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</si>
  <si>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</si>
  <si>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</si>
  <si>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</si>
  <si>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</si>
  <si>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</si>
  <si>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</si>
  <si>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</si>
  <si>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</si>
  <si>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</si>
  <si>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</si>
  <si>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</si>
  <si>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</si>
  <si>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</si>
  <si>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</si>
  <si>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</si>
  <si>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</si>
  <si>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</si>
  <si>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</si>
  <si>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</si>
  <si>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</si>
  <si>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</si>
  <si>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</si>
  <si>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</si>
  <si>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</si>
  <si>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</si>
  <si>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</si>
  <si>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</si>
  <si>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</si>
  <si>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</si>
  <si>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</si>
  <si>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</si>
  <si>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</si>
  <si>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</si>
  <si>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</si>
  <si>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</si>
  <si>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</si>
  <si>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</si>
  <si>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</si>
  <si>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</si>
  <si>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</si>
  <si>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</si>
  <si>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</si>
  <si>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</si>
  <si>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</si>
  <si>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</si>
  <si>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</si>
  <si>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</si>
  <si>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</si>
  <si>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</si>
  <si>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</si>
  <si>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</si>
  <si>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</si>
  <si>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</si>
  <si>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</si>
  <si>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</si>
  <si>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</si>
  <si>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</si>
  <si>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</si>
  <si>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</si>
  <si>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</si>
  <si>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</si>
  <si>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</si>
  <si>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</si>
  <si>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</si>
  <si>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</si>
  <si>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</si>
  <si>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</si>
  <si>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</si>
  <si>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</si>
  <si>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</si>
  <si>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</si>
  <si>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</si>
  <si>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</si>
  <si>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</si>
  <si>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</si>
  <si>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</si>
  <si>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</si>
  <si>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</si>
  <si>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</si>
  <si>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</si>
  <si>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</si>
  <si>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</si>
  <si>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</si>
  <si>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</si>
  <si>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</si>
  <si>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</si>
  <si>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</si>
  <si>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</si>
  <si>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</si>
  <si>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</si>
  <si>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</si>
  <si>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</si>
  <si>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</si>
  <si>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</si>
  <si>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</si>
  <si>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</si>
  <si>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</si>
  <si>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</si>
  <si>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</si>
  <si>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</si>
  <si>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</si>
  <si>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</si>
  <si>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</si>
  <si>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</si>
  <si>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</si>
  <si>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</si>
  <si>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</si>
  <si>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</si>
  <si>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</si>
  <si>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</si>
  <si>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</si>
  <si>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</si>
  <si>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</si>
  <si>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</si>
  <si>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</si>
  <si>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</si>
  <si>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</si>
  <si>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</si>
  <si>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</si>
  <si>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</si>
  <si>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</si>
  <si>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</si>
  <si>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</si>
  <si>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</si>
  <si>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</si>
  <si>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</si>
  <si>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</si>
  <si>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</si>
  <si>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</si>
  <si>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</si>
  <si>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</si>
  <si>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</si>
  <si>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</si>
  <si>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</si>
  <si>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</si>
  <si>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</si>
  <si>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</si>
  <si>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</si>
  <si>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</si>
  <si>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</si>
  <si>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</si>
  <si>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</si>
  <si>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</si>
  <si>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</si>
  <si>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</si>
  <si>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</si>
  <si>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</si>
  <si>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</si>
  <si>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</si>
  <si>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</si>
  <si>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</si>
  <si>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</si>
  <si>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</si>
  <si>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</si>
  <si>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</si>
  <si>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</si>
  <si>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</si>
  <si>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</si>
  <si>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</si>
  <si>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</si>
  <si>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</si>
  <si>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</si>
  <si>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</si>
  <si>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</si>
  <si>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</si>
  <si>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</si>
  <si>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</si>
  <si>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</si>
  <si>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</si>
  <si>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</si>
  <si>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</si>
  <si>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</si>
  <si>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</si>
  <si>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</si>
  <si>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</si>
  <si>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</si>
  <si>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</si>
  <si>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</si>
  <si>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</si>
  <si>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</si>
  <si>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</si>
  <si>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</si>
  <si>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</si>
  <si>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</si>
  <si>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</si>
  <si>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</si>
  <si>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</si>
  <si>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</si>
  <si>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</si>
  <si>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</si>
  <si>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</si>
  <si>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</si>
  <si>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</si>
  <si>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</si>
  <si>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</si>
  <si>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</si>
  <si>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</si>
  <si>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</si>
  <si>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</si>
  <si>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</si>
  <si>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</si>
  <si>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</si>
  <si>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</si>
  <si>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</si>
  <si>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</si>
  <si>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</si>
  <si>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</si>
  <si>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</si>
  <si>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</si>
  <si>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</si>
  <si>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</si>
  <si>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</si>
  <si>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</si>
  <si>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</si>
  <si>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</si>
  <si>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</si>
  <si>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</si>
  <si>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</si>
  <si>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</si>
  <si>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</si>
  <si>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</si>
  <si>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</si>
  <si>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</si>
  <si>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</si>
  <si>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</si>
  <si>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</si>
  <si>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</si>
  <si>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</si>
  <si>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</si>
  <si>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</si>
  <si>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</si>
  <si>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</si>
  <si>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</si>
  <si>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</si>
  <si>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</si>
  <si>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</si>
  <si>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</si>
  <si>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</si>
  <si>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</si>
  <si>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</si>
  <si>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</si>
  <si>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</si>
  <si>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</si>
  <si>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</si>
  <si>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</si>
  <si>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</si>
  <si>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</si>
  <si>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</si>
  <si>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</si>
  <si>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</si>
  <si>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</si>
  <si>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</si>
  <si>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</si>
  <si>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</si>
  <si>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</si>
  <si>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</si>
  <si>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</si>
  <si>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</si>
  <si>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</si>
  <si>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</si>
  <si>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</si>
  <si>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</si>
  <si>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</si>
  <si>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</si>
  <si>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</si>
  <si>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</si>
  <si>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</si>
  <si>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</si>
  <si>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</si>
  <si>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</si>
  <si>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</si>
  <si>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</si>
  <si>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</si>
  <si>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</si>
  <si>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</si>
  <si>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</si>
  <si>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</si>
  <si>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</si>
  <si>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</si>
  <si>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</si>
  <si>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</si>
  <si>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</si>
  <si>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</si>
  <si>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</si>
  <si>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</si>
  <si>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</si>
  <si>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</si>
  <si>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</si>
  <si>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</si>
  <si>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</si>
  <si>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</si>
  <si>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</si>
  <si>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</si>
  <si>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</si>
  <si>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</si>
  <si>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</si>
  <si>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</si>
  <si>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</si>
  <si>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</si>
  <si>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</si>
  <si>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</si>
  <si>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</si>
  <si>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</si>
  <si>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</si>
  <si>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</si>
  <si>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</si>
  <si>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</si>
  <si>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</si>
  <si>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</si>
  <si>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</si>
  <si>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</si>
  <si>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</si>
  <si>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</si>
  <si>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</si>
  <si>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</si>
  <si>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</si>
  <si>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</si>
  <si>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</si>
  <si>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</si>
  <si>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</si>
  <si>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</si>
  <si>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</si>
  <si>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</si>
  <si>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</si>
  <si>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</si>
  <si>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</si>
  <si>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</si>
  <si>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</si>
  <si>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</si>
  <si>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</si>
  <si>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</si>
  <si>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</si>
  <si>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</si>
  <si>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</si>
  <si>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</si>
  <si>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</si>
  <si>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</si>
  <si>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</si>
  <si>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</si>
  <si>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</si>
  <si>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</si>
  <si>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</si>
  <si>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</si>
  <si>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</si>
  <si>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</si>
  <si>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</si>
  <si>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</si>
  <si>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</si>
  <si>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</si>
  <si>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</si>
  <si>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</si>
  <si>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</si>
  <si>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</si>
  <si>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</si>
  <si>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</si>
  <si>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</si>
  <si>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</si>
  <si>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</si>
  <si>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</si>
  <si>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</si>
  <si>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</si>
  <si>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</si>
  <si>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</si>
  <si>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</si>
  <si>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</si>
  <si>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</si>
  <si>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</si>
  <si>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</si>
  <si>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</si>
  <si>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</si>
  <si>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</si>
  <si>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</si>
  <si>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</si>
  <si>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</si>
  <si>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</si>
  <si>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</si>
  <si>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</si>
  <si>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</si>
  <si>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</si>
  <si>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</si>
  <si>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</si>
  <si>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</si>
  <si>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</si>
  <si>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</si>
  <si>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</si>
  <si>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</si>
  <si>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</si>
  <si>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</si>
  <si>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</si>
  <si>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</si>
  <si>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</si>
  <si>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</si>
  <si>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</si>
  <si>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</si>
  <si>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</si>
  <si>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</si>
  <si>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</si>
  <si>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</si>
  <si>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</si>
  <si>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</si>
  <si>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</si>
  <si>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</si>
  <si>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</si>
  <si>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</si>
  <si>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</si>
  <si>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</si>
  <si>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</si>
  <si>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</si>
  <si>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</si>
  <si>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</si>
  <si>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</si>
  <si>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</si>
  <si>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</si>
  <si>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</si>
  <si>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</si>
  <si>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</si>
  <si>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</si>
  <si>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</si>
  <si>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</si>
  <si>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</si>
  <si>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</si>
  <si>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</si>
  <si>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</si>
  <si>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</si>
  <si>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</si>
  <si>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</si>
  <si>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</si>
  <si>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</si>
  <si>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</si>
  <si>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</si>
  <si>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</si>
  <si>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</si>
  <si>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</si>
  <si>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</si>
  <si>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</si>
  <si>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</si>
  <si>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</si>
  <si>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</si>
  <si>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</si>
  <si>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</si>
  <si>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</si>
  <si>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</si>
  <si>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</si>
  <si>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</si>
  <si>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</si>
  <si>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</si>
  <si>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</si>
  <si>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</si>
  <si>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</si>
  <si>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</si>
  <si>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</si>
  <si>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</si>
  <si>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</si>
  <si>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</si>
  <si>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</si>
  <si>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</si>
  <si>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</si>
  <si>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</si>
  <si>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</si>
  <si>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</si>
  <si>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</si>
  <si>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</si>
  <si>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</si>
  <si>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</si>
  <si>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</si>
  <si>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</si>
  <si>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</si>
  <si>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</si>
  <si>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</si>
  <si>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</si>
  <si>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</si>
  <si>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</si>
  <si>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</si>
  <si>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</si>
  <si>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</si>
  <si>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</si>
  <si>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</si>
  <si>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</si>
  <si>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</si>
  <si>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</si>
  <si>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</si>
  <si>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</si>
  <si>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</si>
  <si>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</si>
  <si>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</si>
  <si>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</si>
  <si>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</si>
  <si>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</si>
  <si>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</si>
  <si>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</si>
  <si>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</si>
  <si>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</si>
  <si>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</si>
  <si>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</si>
  <si>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</si>
  <si>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</si>
  <si>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</si>
  <si>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</si>
  <si>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</si>
  <si>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</si>
  <si>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</si>
  <si>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</si>
  <si>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</si>
  <si>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</si>
  <si>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</si>
  <si>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</si>
  <si>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</si>
  <si>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</si>
  <si>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</si>
  <si>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</si>
  <si>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</si>
  <si>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</si>
  <si>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</si>
  <si>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</si>
  <si>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</si>
  <si>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</si>
  <si>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</si>
  <si>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</si>
  <si>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</si>
  <si>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</si>
  <si>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</si>
  <si>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</si>
  <si>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</si>
  <si>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</si>
  <si>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</si>
  <si>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</si>
  <si>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</si>
  <si>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</si>
  <si>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</si>
  <si>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</si>
  <si>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</si>
  <si>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</si>
  <si>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</si>
  <si>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</si>
  <si>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</si>
  <si>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</si>
  <si>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</si>
  <si>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</si>
  <si>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</si>
  <si>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</si>
  <si>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</si>
  <si>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</si>
  <si>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</si>
  <si>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</si>
  <si>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</si>
  <si>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</si>
  <si>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</si>
  <si>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</si>
  <si>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</si>
  <si>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</si>
  <si>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</si>
  <si>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</si>
  <si>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</si>
  <si>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</si>
  <si>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</si>
  <si>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</si>
  <si>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</si>
  <si>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</si>
  <si>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</si>
  <si>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</si>
  <si>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</si>
  <si>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</si>
  <si>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</si>
  <si>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</si>
  <si>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</si>
  <si>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</si>
  <si>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</si>
  <si>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</si>
  <si>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</si>
  <si>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</si>
  <si>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</si>
  <si>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</si>
  <si>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</si>
  <si>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</si>
  <si>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</si>
  <si>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</si>
  <si>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</si>
  <si>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</si>
  <si>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</si>
  <si>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</si>
  <si>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</si>
  <si>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</si>
  <si>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</si>
  <si>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</si>
  <si>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</si>
  <si>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</si>
  <si>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</si>
  <si>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</si>
  <si>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</si>
  <si>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</si>
  <si>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</si>
  <si>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</si>
  <si>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</si>
  <si>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</si>
  <si>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</si>
  <si>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</si>
  <si>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</si>
  <si>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</si>
  <si>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</si>
  <si>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</si>
  <si>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</si>
  <si>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</si>
  <si>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</si>
  <si>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</si>
  <si>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</si>
  <si>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</si>
  <si>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</si>
  <si>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</si>
  <si>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</si>
  <si>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</si>
  <si>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</si>
  <si>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</si>
  <si>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</si>
  <si>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</si>
  <si>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</si>
  <si>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</si>
  <si>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</si>
  <si>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</si>
  <si>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</si>
  <si>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</si>
  <si>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</si>
  <si>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</si>
  <si>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</si>
  <si>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</si>
  <si>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</si>
  <si>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</si>
  <si>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</si>
  <si>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</si>
  <si>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</si>
  <si>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</si>
  <si>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</si>
  <si>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</si>
  <si>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</si>
  <si>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</si>
  <si>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</si>
  <si>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</si>
  <si>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</si>
  <si>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</si>
  <si>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</si>
  <si>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</si>
  <si>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</si>
  <si>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</si>
  <si>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</si>
  <si>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</si>
  <si>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</si>
  <si>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</si>
  <si>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</si>
  <si>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</si>
  <si>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</si>
  <si>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</si>
  <si>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</si>
  <si>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</si>
  <si>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</si>
  <si>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</si>
  <si>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</si>
  <si>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</si>
  <si>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</si>
  <si>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</si>
  <si>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</si>
  <si>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</si>
  <si>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</si>
  <si>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</si>
  <si>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</si>
  <si>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</si>
  <si>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</si>
  <si>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</si>
  <si>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</si>
  <si>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</si>
  <si>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</si>
  <si>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</si>
  <si>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</si>
  <si>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</si>
  <si>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</si>
  <si>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</si>
  <si>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</si>
  <si>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</si>
  <si>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</si>
  <si>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</si>
  <si>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</si>
  <si>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</si>
  <si>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</si>
  <si>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</si>
  <si>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</si>
  <si>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</si>
  <si>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</si>
  <si>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</si>
  <si>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</si>
  <si>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</si>
  <si>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</si>
  <si>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</si>
  <si>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</si>
  <si>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</si>
  <si>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</si>
  <si>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</si>
  <si>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</si>
  <si>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</si>
  <si>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</si>
  <si>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</si>
  <si>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</si>
  <si>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</si>
  <si>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</si>
  <si>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</si>
  <si>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</si>
  <si>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</si>
  <si>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</si>
  <si>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</si>
  <si>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</si>
  <si>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</si>
  <si>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</si>
  <si>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</si>
  <si>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</si>
  <si>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</si>
  <si>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</si>
  <si>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</si>
  <si>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</si>
  <si>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</si>
  <si>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</si>
  <si>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</si>
  <si>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</si>
  <si>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</si>
  <si>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</si>
  <si>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</si>
  <si>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</si>
  <si>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</si>
  <si>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</si>
  <si>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</si>
  <si>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</si>
  <si>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</si>
  <si>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</si>
  <si>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</si>
  <si>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</si>
  <si>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</si>
  <si>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</si>
  <si>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</si>
  <si>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</si>
  <si>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</si>
  <si>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</si>
  <si>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</si>
  <si>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</si>
  <si>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</si>
  <si>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</si>
  <si>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</si>
  <si>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</si>
  <si>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</si>
  <si>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</si>
  <si>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</si>
  <si>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</si>
  <si>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</si>
  <si>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</si>
  <si>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</si>
  <si>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</si>
  <si>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</si>
  <si>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</si>
  <si>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</si>
  <si>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</si>
  <si>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</si>
  <si>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</si>
  <si>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</si>
  <si>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</si>
  <si>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</si>
  <si>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</si>
  <si>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</si>
  <si>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</si>
  <si>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</si>
  <si>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</si>
  <si>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</si>
  <si>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</si>
  <si>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</si>
  <si>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</si>
  <si>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</si>
  <si>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</si>
  <si>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</si>
  <si>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</si>
  <si>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</si>
  <si>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</si>
  <si>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</si>
  <si>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</si>
  <si>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</si>
  <si>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</si>
  <si>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</si>
  <si>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</si>
  <si>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</si>
  <si>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</si>
  <si>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</si>
  <si>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</si>
  <si>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</si>
  <si>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</si>
  <si>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</si>
  <si>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</si>
  <si>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</si>
  <si>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</si>
  <si>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</si>
  <si>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</si>
  <si>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</si>
  <si>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</si>
  <si>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</si>
  <si>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</si>
  <si>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</si>
  <si>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</si>
  <si>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</si>
  <si>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</si>
  <si>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</si>
  <si>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</si>
  <si>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</si>
  <si>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</si>
  <si>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</si>
  <si>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</si>
  <si>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</si>
  <si>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</si>
  <si>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</si>
  <si>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</si>
  <si>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</si>
  <si>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</si>
  <si>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</si>
  <si>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</si>
  <si>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</si>
  <si>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</si>
  <si>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</si>
  <si>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</si>
  <si>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</si>
  <si>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</si>
  <si>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</si>
  <si>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</si>
  <si>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</si>
  <si>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</si>
  <si>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</si>
  <si>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</si>
  <si>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</si>
  <si>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</si>
  <si>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</si>
  <si>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</si>
  <si>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</si>
  <si>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</si>
  <si>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</si>
  <si>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</si>
  <si>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</si>
  <si>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</si>
  <si>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</si>
  <si>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</si>
  <si>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</si>
  <si>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</si>
  <si>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</si>
  <si>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</si>
  <si>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</si>
  <si>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</si>
  <si>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</si>
  <si>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</si>
  <si>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</si>
  <si>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</si>
  <si>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</si>
  <si>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</si>
  <si>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</si>
  <si>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</si>
  <si>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</si>
  <si>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</si>
  <si>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</si>
  <si>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</si>
  <si>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</si>
  <si>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</si>
  <si>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</si>
  <si>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</si>
  <si>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</si>
  <si>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</si>
  <si>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</si>
  <si>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</si>
  <si>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</si>
  <si>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</si>
  <si>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</si>
  <si>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</si>
  <si>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</si>
  <si>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</si>
  <si>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</si>
  <si>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</si>
  <si>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</si>
  <si>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</si>
  <si>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</si>
  <si>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</si>
  <si>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</si>
  <si>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</si>
  <si>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</si>
  <si>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</si>
  <si>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</si>
  <si>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</si>
  <si>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</si>
  <si>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</si>
  <si>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</si>
  <si>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</si>
  <si>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</si>
  <si>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</si>
  <si>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</si>
  <si>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</si>
  <si>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</si>
  <si>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</si>
  <si>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</si>
  <si>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</si>
  <si>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</si>
  <si>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</si>
  <si>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</si>
  <si>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</si>
  <si>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</si>
  <si>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</si>
  <si>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</si>
  <si>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</si>
  <si>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</si>
  <si>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</si>
  <si>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</si>
  <si>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</si>
  <si>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</si>
  <si>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</si>
  <si>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</si>
  <si>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</si>
  <si>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</si>
  <si>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</si>
  <si>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</si>
  <si>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</si>
  <si>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</si>
  <si>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</si>
  <si>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</si>
  <si>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</si>
  <si>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</si>
  <si>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</si>
  <si>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</si>
  <si>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</si>
  <si>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</si>
  <si>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</si>
  <si>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</si>
  <si>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</si>
  <si>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</si>
  <si>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</si>
  <si>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</si>
  <si>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</si>
  <si>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</si>
  <si>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</si>
  <si>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</si>
  <si>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</si>
  <si>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</si>
  <si>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</si>
  <si>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</si>
  <si>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</si>
  <si>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</si>
  <si>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</si>
  <si>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</si>
  <si>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</si>
  <si>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</si>
  <si>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</si>
  <si>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</si>
  <si>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</si>
  <si>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</si>
  <si>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</si>
  <si>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</si>
  <si>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</si>
  <si>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</si>
  <si>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</si>
  <si>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</si>
  <si>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</si>
  <si>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</si>
  <si>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</si>
  <si>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</si>
  <si>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</si>
  <si>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</si>
  <si>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</si>
  <si>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</si>
  <si>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</si>
  <si>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</si>
  <si>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</si>
  <si>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</si>
  <si>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</si>
  <si>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</si>
  <si>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</si>
  <si>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</si>
  <si>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</si>
  <si>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</si>
  <si>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</si>
  <si>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</si>
  <si>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</si>
  <si>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</si>
  <si>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</si>
  <si>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</si>
  <si>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</si>
  <si>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</si>
  <si>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</si>
  <si>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</si>
  <si>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</si>
  <si>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</si>
  <si>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</si>
  <si>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</si>
  <si>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</si>
  <si>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</si>
  <si>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</si>
  <si>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</si>
  <si>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</si>
  <si>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</si>
  <si>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</si>
  <si>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</si>
  <si>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</si>
  <si>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</si>
  <si>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</si>
  <si>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</si>
  <si>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</si>
  <si>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</si>
  <si>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</si>
  <si>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</si>
  <si>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</si>
  <si>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</si>
  <si>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</si>
  <si>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</si>
  <si>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</si>
  <si>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</si>
  <si>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</si>
  <si>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</si>
  <si>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</si>
  <si>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</si>
  <si>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</si>
  <si>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</si>
  <si>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</si>
  <si>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</si>
  <si>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</si>
  <si>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</si>
  <si>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</si>
  <si>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</si>
  <si>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</si>
  <si>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</si>
  <si>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</si>
  <si>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</si>
  <si>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</si>
  <si>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</si>
  <si>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</si>
  <si>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</si>
  <si>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</si>
  <si>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</si>
  <si>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</si>
  <si>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</si>
  <si>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</si>
  <si>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</si>
  <si>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</si>
  <si>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</si>
  <si>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</si>
  <si>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</si>
  <si>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</si>
  <si>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</si>
  <si>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</si>
  <si>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</si>
  <si>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</si>
  <si>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</si>
  <si>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</si>
  <si>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</si>
  <si>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</si>
  <si>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</si>
  <si>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</si>
  <si>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</si>
  <si>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</si>
  <si>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</si>
  <si>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</si>
  <si>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</si>
  <si>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</si>
  <si>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</si>
  <si>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</si>
  <si>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</si>
  <si>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</si>
  <si>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</si>
  <si>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</si>
  <si>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</si>
  <si>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</si>
  <si>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</si>
  <si>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</si>
  <si>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</si>
  <si>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</si>
  <si>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</si>
  <si>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</si>
  <si>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</si>
  <si>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</si>
  <si>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</si>
  <si>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</si>
  <si>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</si>
  <si>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</si>
  <si>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</si>
  <si>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</si>
  <si>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</si>
  <si>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</si>
  <si>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</si>
  <si>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</si>
  <si>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</si>
  <si>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</si>
  <si>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</si>
  <si>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</si>
  <si>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</si>
  <si>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</si>
  <si>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</si>
  <si>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</si>
  <si>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</si>
  <si>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</si>
  <si>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</si>
  <si>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</si>
  <si>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</si>
  <si>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</si>
  <si>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</si>
  <si>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</si>
  <si>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</si>
  <si>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</si>
  <si>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</si>
  <si>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</si>
  <si>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</si>
  <si>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</si>
  <si>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</si>
  <si>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</si>
  <si>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</si>
  <si>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</si>
  <si>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</si>
  <si>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</si>
  <si>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</si>
  <si>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</si>
  <si>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</si>
  <si>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</si>
  <si>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</si>
  <si>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</si>
  <si>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</si>
  <si>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</si>
  <si>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</si>
  <si>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</si>
  <si>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</si>
  <si>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</si>
  <si>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</si>
  <si>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</si>
  <si>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</si>
  <si>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</si>
  <si>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</si>
  <si>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</si>
  <si>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</si>
  <si>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</si>
  <si>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</si>
  <si>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</si>
  <si>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</si>
  <si>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</si>
  <si>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</si>
  <si>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</si>
  <si>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</si>
  <si>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</si>
  <si>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</si>
  <si>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</si>
  <si>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</si>
  <si>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</si>
  <si>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</si>
  <si>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</si>
  <si>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</si>
  <si>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</si>
  <si>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</si>
  <si>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</si>
  <si>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</si>
  <si>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</si>
  <si>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</si>
  <si>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</si>
  <si>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</si>
  <si>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</si>
  <si>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</si>
  <si>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</si>
  <si>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</si>
  <si>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</si>
  <si>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</si>
  <si>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</si>
  <si>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</si>
  <si>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</si>
  <si>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</si>
  <si>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</si>
  <si>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</si>
  <si>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</si>
  <si>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</si>
  <si>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</si>
  <si>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</si>
  <si>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</si>
  <si>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</si>
  <si>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</si>
  <si>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</si>
  <si>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</si>
  <si>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</si>
  <si>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</si>
  <si>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</si>
  <si>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</si>
  <si>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</si>
  <si>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</si>
  <si>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</si>
  <si>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</si>
  <si>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</si>
  <si>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</si>
  <si>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</si>
  <si>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</si>
  <si>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</si>
  <si>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</si>
  <si>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</si>
  <si>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</si>
  <si>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</si>
  <si>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</si>
  <si>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</si>
  <si>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</si>
  <si>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</si>
  <si>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</si>
  <si>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</si>
  <si>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</si>
  <si>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</si>
  <si>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</si>
  <si>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</si>
  <si>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</si>
  <si>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</si>
  <si>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</si>
  <si>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</si>
  <si>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</si>
  <si>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</si>
  <si>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</si>
  <si>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</si>
  <si>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</si>
  <si>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</si>
  <si>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</si>
  <si>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</si>
  <si>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</si>
  <si>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</si>
  <si>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</si>
  <si>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</si>
  <si>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</si>
  <si>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</si>
  <si>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</si>
  <si>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</si>
  <si>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</si>
  <si>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</si>
  <si>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</si>
  <si>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</si>
  <si>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</si>
  <si>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</si>
  <si>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</si>
  <si>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</si>
  <si>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</si>
  <si>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</si>
  <si>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</si>
  <si>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</si>
  <si>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</si>
  <si>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</si>
  <si>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</si>
  <si>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</si>
  <si>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</si>
  <si>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</si>
  <si>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</si>
  <si>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</si>
  <si>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</si>
  <si>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</si>
  <si>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</si>
  <si>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</si>
  <si>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</si>
  <si>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</si>
  <si>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</si>
  <si>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</si>
  <si>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</si>
  <si>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</si>
  <si>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</si>
  <si>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</si>
  <si>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</si>
  <si>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</si>
  <si>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</si>
  <si>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</si>
  <si>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</si>
  <si>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</si>
  <si>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</si>
  <si>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</si>
  <si>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</si>
  <si>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</si>
  <si>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</si>
  <si>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</si>
  <si>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</si>
  <si>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</si>
  <si>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</si>
  <si>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</si>
  <si>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</si>
  <si>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</si>
  <si>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</si>
  <si>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</si>
  <si>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</si>
  <si>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</si>
  <si>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</si>
  <si>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</si>
  <si>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</si>
  <si>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</si>
  <si>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</si>
  <si>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</si>
  <si>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</si>
  <si>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</si>
  <si>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</si>
  <si>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</si>
  <si>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</si>
  <si>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</si>
  <si>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</si>
  <si>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</si>
  <si>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</si>
  <si>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</si>
  <si>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</si>
  <si>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</si>
  <si>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</si>
  <si>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</si>
  <si>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</si>
  <si>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</si>
  <si>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</si>
  <si>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</si>
  <si>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</si>
  <si>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</si>
  <si>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</si>
  <si>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</si>
  <si>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</si>
  <si>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</si>
  <si>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</si>
  <si>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</si>
  <si>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</si>
  <si>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</si>
  <si>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</si>
  <si>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</si>
  <si>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</si>
  <si>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</si>
  <si>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</si>
  <si>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</si>
  <si>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</si>
  <si>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</si>
  <si>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</si>
  <si>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</si>
  <si>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</si>
  <si>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</si>
  <si>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</si>
  <si>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</si>
  <si>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</si>
  <si>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</si>
  <si>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</si>
  <si>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</si>
  <si>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</si>
  <si>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</si>
  <si>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</si>
  <si>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</si>
  <si>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</si>
  <si>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</si>
  <si>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</si>
  <si>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</si>
  <si>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</si>
  <si>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</si>
  <si>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</si>
  <si>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</si>
  <si>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</si>
  <si>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</si>
  <si>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</si>
  <si>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</si>
  <si>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</si>
  <si>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</si>
  <si>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</si>
  <si>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</si>
  <si>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</si>
  <si>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</si>
  <si>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</si>
  <si>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</si>
  <si>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</si>
  <si>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</si>
  <si>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</si>
  <si>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</si>
  <si>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</si>
  <si>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</si>
  <si>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</si>
  <si>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</si>
  <si>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</si>
  <si>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</si>
  <si>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</si>
  <si>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</si>
  <si>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</si>
  <si>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</si>
  <si>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</si>
  <si>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</si>
  <si>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</si>
  <si>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</si>
  <si>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</si>
  <si>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</si>
  <si>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</si>
  <si>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</si>
  <si>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</si>
  <si>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</si>
  <si>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</si>
  <si>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</si>
  <si>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</si>
  <si>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</si>
  <si>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</si>
  <si>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</si>
  <si>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</si>
  <si>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</si>
  <si>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</si>
  <si>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</si>
  <si>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</si>
  <si>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</si>
  <si>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</si>
  <si>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</si>
  <si>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</si>
  <si>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</si>
  <si>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</si>
  <si>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</si>
  <si>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</si>
  <si>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</si>
  <si>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</si>
  <si>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</si>
  <si>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</si>
  <si>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</si>
  <si>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</si>
  <si>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</si>
  <si>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</si>
  <si>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</si>
  <si>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</si>
  <si>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</si>
  <si>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</si>
  <si>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</si>
  <si>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</si>
  <si>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</si>
  <si>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</si>
  <si>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</si>
  <si>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</si>
  <si>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</si>
  <si>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</si>
  <si>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</si>
  <si>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</si>
  <si>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</si>
  <si>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</si>
  <si>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</si>
  <si>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</si>
  <si>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</si>
  <si>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</si>
  <si>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</si>
  <si>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</si>
  <si>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</si>
  <si>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</si>
  <si>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</si>
  <si>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</si>
  <si>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</si>
  <si>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</si>
  <si>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</si>
  <si>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</si>
  <si>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</si>
  <si>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</si>
  <si>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</si>
  <si>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</si>
  <si>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</si>
  <si>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</si>
  <si>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</si>
  <si>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</si>
  <si>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</si>
  <si>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</si>
  <si>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</si>
  <si>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</si>
  <si>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</si>
  <si>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</si>
  <si>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</si>
  <si>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</si>
  <si>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</si>
  <si>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</si>
  <si>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</si>
  <si>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</si>
  <si>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</si>
  <si>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</si>
  <si>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</si>
  <si>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</si>
  <si>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</si>
  <si>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</si>
  <si>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</si>
  <si>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</si>
  <si>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</si>
  <si>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</si>
  <si>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</si>
  <si>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</si>
  <si>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</si>
  <si>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</si>
  <si>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</si>
  <si>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</si>
  <si>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</si>
  <si>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</si>
  <si>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</si>
  <si>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</si>
  <si>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</si>
  <si>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</si>
  <si>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</si>
  <si>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</si>
  <si>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</si>
  <si>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</si>
  <si>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</si>
  <si>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</si>
  <si>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</si>
  <si>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</si>
  <si>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</si>
  <si>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</si>
  <si>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</si>
  <si>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</si>
  <si>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</si>
  <si>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</si>
  <si>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</si>
  <si>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</si>
  <si>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</si>
  <si>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</si>
  <si>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</si>
  <si>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</si>
  <si>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</si>
  <si>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</si>
  <si>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</si>
  <si>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</si>
  <si>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</si>
  <si>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</si>
  <si>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</si>
  <si>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</si>
  <si>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</si>
  <si>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</si>
  <si>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</si>
  <si>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</si>
  <si>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</si>
  <si>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</si>
  <si>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</si>
  <si>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</si>
  <si>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</si>
  <si>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</si>
  <si>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</si>
  <si>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</si>
  <si>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</si>
  <si>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</si>
  <si>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</si>
  <si>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</si>
  <si>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</si>
  <si>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</si>
  <si>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</si>
  <si>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</si>
  <si>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</si>
  <si>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</si>
  <si>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</si>
  <si>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</si>
  <si>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</si>
  <si>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</si>
  <si>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</si>
  <si>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</si>
  <si>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</si>
  <si>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</si>
  <si>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</si>
  <si>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</si>
  <si>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</si>
  <si>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</si>
  <si>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</si>
  <si>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</si>
  <si>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</si>
  <si>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</si>
  <si>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</si>
  <si>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</si>
  <si>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</si>
  <si>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</si>
  <si>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</si>
  <si>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</si>
  <si>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</si>
  <si>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</si>
  <si>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</si>
  <si>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</si>
  <si>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</si>
  <si>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</si>
  <si>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</si>
  <si>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</si>
  <si>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</si>
  <si>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</si>
  <si>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</si>
  <si>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</si>
  <si>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</si>
  <si>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</si>
  <si>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</si>
  <si>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</si>
  <si>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</si>
  <si>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</si>
  <si>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</si>
  <si>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</si>
  <si>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</si>
  <si>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</si>
  <si>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</si>
  <si>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</si>
  <si>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</si>
  <si>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</si>
  <si>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</si>
  <si>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</si>
  <si>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</si>
  <si>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</si>
  <si>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</si>
  <si>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</si>
  <si>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</si>
  <si>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</si>
  <si>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</si>
  <si>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</si>
  <si>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</si>
  <si>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</si>
  <si>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</si>
  <si>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</si>
  <si>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</si>
  <si>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</si>
  <si>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</si>
  <si>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</si>
  <si>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</si>
  <si>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</si>
  <si>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</si>
  <si>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</si>
  <si>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</si>
  <si>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</si>
  <si>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</si>
  <si>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</si>
  <si>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</si>
  <si>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</si>
  <si>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</si>
  <si>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</si>
  <si>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</si>
  <si>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</si>
  <si>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</si>
  <si>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</si>
  <si>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</si>
  <si>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</si>
  <si>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</si>
  <si>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</si>
  <si>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</si>
  <si>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</si>
  <si>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</si>
  <si>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</si>
  <si>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</si>
  <si>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</si>
  <si>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</si>
  <si>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</si>
  <si>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</si>
  <si>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</si>
  <si>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</si>
  <si>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</si>
  <si>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</si>
  <si>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</si>
  <si>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</si>
  <si>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</si>
  <si>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</si>
  <si>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</si>
  <si>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</si>
  <si>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</si>
  <si>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</si>
  <si>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</si>
  <si>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</si>
  <si>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</si>
  <si>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</si>
  <si>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</si>
  <si>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</si>
  <si>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</si>
  <si>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</si>
  <si>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</si>
  <si>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</si>
  <si>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</si>
  <si>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</si>
  <si>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</si>
  <si>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</si>
  <si>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</si>
  <si>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</si>
  <si>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</si>
  <si>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</si>
  <si>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</si>
  <si>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</si>
  <si>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</si>
  <si>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</si>
  <si>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</si>
  <si>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</si>
  <si>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</si>
  <si>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</si>
  <si>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</si>
  <si>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</si>
  <si>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</si>
  <si>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</si>
  <si>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</si>
  <si>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</si>
  <si>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</si>
  <si>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</si>
  <si>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</si>
  <si>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</si>
  <si>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</si>
  <si>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</si>
  <si>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</si>
  <si>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</si>
  <si>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</si>
  <si>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</si>
  <si>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</si>
  <si>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</si>
  <si>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</si>
  <si>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</si>
  <si>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</si>
  <si>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</si>
  <si>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</si>
  <si>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</si>
  <si>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</si>
  <si>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</si>
  <si>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</si>
  <si>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</si>
  <si>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</si>
  <si>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</si>
  <si>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</si>
  <si>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</si>
  <si>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</si>
  <si>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</si>
  <si>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</si>
  <si>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</si>
  <si>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</si>
  <si>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</si>
  <si>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</si>
  <si>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</si>
  <si>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</si>
  <si>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</si>
  <si>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</si>
  <si>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</si>
  <si>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</si>
  <si>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</si>
  <si>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</si>
  <si>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</si>
  <si>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</si>
  <si>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</si>
  <si>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</si>
  <si>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</si>
  <si>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</si>
  <si>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</si>
  <si>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</si>
  <si>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</si>
  <si>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</si>
  <si>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</si>
  <si>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</si>
  <si>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</si>
  <si>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</si>
  <si>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</si>
  <si>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</si>
  <si>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</si>
  <si>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</si>
  <si>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</si>
  <si>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</si>
  <si>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</si>
  <si>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</si>
  <si>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</si>
  <si>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</si>
  <si>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</si>
  <si>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</si>
  <si>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</si>
  <si>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</si>
  <si>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</si>
  <si>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</si>
  <si>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</si>
  <si>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</si>
  <si>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</si>
  <si>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</si>
  <si>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</si>
  <si>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</si>
  <si>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</si>
  <si>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</si>
  <si>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</si>
  <si>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</si>
  <si>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</si>
  <si>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</si>
  <si>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</si>
  <si>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</si>
  <si>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</si>
  <si>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</si>
  <si>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</si>
  <si>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</si>
  <si>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</si>
  <si>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</si>
  <si>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</si>
  <si>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</si>
  <si>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</si>
  <si>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</si>
  <si>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</si>
  <si>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</si>
  <si>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</si>
  <si>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</si>
  <si>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</si>
  <si>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</si>
  <si>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</si>
  <si>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</si>
  <si>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</si>
  <si>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</si>
  <si>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</si>
  <si>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</si>
  <si>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</si>
  <si>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</si>
  <si>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</si>
  <si>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</si>
  <si>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</si>
  <si>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</si>
  <si>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</si>
  <si>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</si>
  <si>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</si>
  <si>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</si>
  <si>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</si>
  <si>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</si>
  <si>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</si>
  <si>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</si>
  <si>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</si>
  <si>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</si>
  <si>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</si>
  <si>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</si>
  <si>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</si>
  <si>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</si>
  <si>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</si>
  <si>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</si>
  <si>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</si>
  <si>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</si>
  <si>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</si>
  <si>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</si>
  <si>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</si>
  <si>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</si>
  <si>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</si>
  <si>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</si>
  <si>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</si>
  <si>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</si>
  <si>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</si>
  <si>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</si>
  <si>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</si>
  <si>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</si>
  <si>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</si>
  <si>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</si>
  <si>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</si>
  <si>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</si>
  <si>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</si>
  <si>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</si>
  <si>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</si>
  <si>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</si>
  <si>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</si>
  <si>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</si>
  <si>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</si>
  <si>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</si>
  <si>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</si>
  <si>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</si>
  <si>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</si>
  <si>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</si>
  <si>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</si>
  <si>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</si>
  <si>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</si>
  <si>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</si>
  <si>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</si>
  <si>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</si>
  <si>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</si>
  <si>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</si>
  <si>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</si>
  <si>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</si>
  <si>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</si>
  <si>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</si>
  <si>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</si>
  <si>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</si>
  <si>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</si>
  <si>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</si>
  <si>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</si>
  <si>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</si>
  <si>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</si>
  <si>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</si>
  <si>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</si>
  <si>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</si>
  <si>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</si>
  <si>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</si>
  <si>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</si>
  <si>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</si>
  <si>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</si>
  <si>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</si>
  <si>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</si>
  <si>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</si>
  <si>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</si>
  <si>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</si>
  <si>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</si>
  <si>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</si>
  <si>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</si>
  <si>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</si>
  <si>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</si>
  <si>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</si>
  <si>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</si>
  <si>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</si>
  <si>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</si>
  <si>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</si>
  <si>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</si>
  <si>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</si>
  <si>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</si>
  <si>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</si>
  <si>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</si>
  <si>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</si>
  <si>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</si>
  <si>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</si>
  <si>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</si>
  <si>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</si>
  <si>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</si>
  <si>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</si>
  <si>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</si>
  <si>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</si>
  <si>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</si>
  <si>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</si>
  <si>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</si>
  <si>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</si>
  <si>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</si>
  <si>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</si>
  <si>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</si>
  <si>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</si>
  <si>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</si>
  <si>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</si>
  <si>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</si>
  <si>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</si>
  <si>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</si>
  <si>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</si>
  <si>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</si>
  <si>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</si>
  <si>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</si>
  <si>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</si>
  <si>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</si>
  <si>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</si>
  <si>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</si>
  <si>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</si>
  <si>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</si>
  <si>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</si>
  <si>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</si>
  <si>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</si>
  <si>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</si>
  <si>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</si>
  <si>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</si>
  <si>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</si>
  <si>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</si>
  <si>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</si>
  <si>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</si>
  <si>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</si>
  <si>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</si>
  <si>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</si>
  <si>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</si>
  <si>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</si>
  <si>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</si>
  <si>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</si>
  <si>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</si>
  <si>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</si>
  <si>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</si>
  <si>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</si>
  <si>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</si>
  <si>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</si>
  <si>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</si>
  <si>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</si>
  <si>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</si>
  <si>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</si>
  <si>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</si>
  <si>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</si>
  <si>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</si>
  <si>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</si>
  <si>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</si>
  <si>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</si>
  <si>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</si>
  <si>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</si>
  <si>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</si>
  <si>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</si>
  <si>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</si>
  <si>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</si>
  <si>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</si>
  <si>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</si>
  <si>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</si>
  <si>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</si>
  <si>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</si>
  <si>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</si>
  <si>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</si>
  <si>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</si>
  <si>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</si>
  <si>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</si>
  <si>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</si>
  <si>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</si>
  <si>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</si>
  <si>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</si>
  <si>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</si>
  <si>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</si>
  <si>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</si>
  <si>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</si>
  <si>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</si>
  <si>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</si>
  <si>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</si>
  <si>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</si>
  <si>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</si>
  <si>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</si>
  <si>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</si>
  <si>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</si>
  <si>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</si>
  <si>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</si>
  <si>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</si>
  <si>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</si>
  <si>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</si>
  <si>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</si>
  <si>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</si>
  <si>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</si>
  <si>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</si>
  <si>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</si>
  <si>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</si>
  <si>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</si>
  <si>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</si>
  <si>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</si>
  <si>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</si>
  <si>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</si>
  <si>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</si>
  <si>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</si>
  <si>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</si>
  <si>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</si>
  <si>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</si>
  <si>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</si>
  <si>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</si>
  <si>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</si>
  <si>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</si>
  <si>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</si>
  <si>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</si>
  <si>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</si>
  <si>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</si>
  <si>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</si>
  <si>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</si>
  <si>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</si>
  <si>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</si>
  <si>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</si>
  <si>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</si>
  <si>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</si>
  <si>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</si>
  <si>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</si>
  <si>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</si>
  <si>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</si>
  <si>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</si>
  <si>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</si>
  <si>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</si>
  <si>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</si>
  <si>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</si>
  <si>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</si>
  <si>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</si>
  <si>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</si>
  <si>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</si>
  <si>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</si>
  <si>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</si>
  <si>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</si>
  <si>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</si>
  <si>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</si>
  <si>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</si>
  <si>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</si>
  <si>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</si>
  <si>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</si>
  <si>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</si>
  <si>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</si>
  <si>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</si>
  <si>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</si>
  <si>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</si>
  <si>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</si>
  <si>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</si>
  <si>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</si>
  <si>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</si>
  <si>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</si>
  <si>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</si>
  <si>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</si>
  <si>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</si>
  <si>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</si>
  <si>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</si>
  <si>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</si>
  <si>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</si>
  <si>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</si>
  <si>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</si>
  <si>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</si>
  <si>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</si>
  <si>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</si>
  <si>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</si>
  <si>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</si>
  <si>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</si>
  <si>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</si>
  <si>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</si>
  <si>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</si>
  <si>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</si>
  <si>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</si>
  <si>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</si>
  <si>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</si>
  <si>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</si>
  <si>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</si>
  <si>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</si>
  <si>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</si>
  <si>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</si>
  <si>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</si>
  <si>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</si>
  <si>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</si>
  <si>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</si>
  <si>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</si>
  <si>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</si>
  <si>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</si>
  <si>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</si>
  <si>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</si>
  <si>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</si>
  <si>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</si>
  <si>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</si>
  <si>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</si>
  <si>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</si>
  <si>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</si>
  <si>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</si>
  <si>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</si>
  <si>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</si>
  <si>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</si>
  <si>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</si>
  <si>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</si>
  <si>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</si>
  <si>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</si>
  <si>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</si>
  <si>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</si>
  <si>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</si>
  <si>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</si>
  <si>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</si>
  <si>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</si>
  <si>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</si>
  <si>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</si>
  <si>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</si>
  <si>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</si>
  <si>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</si>
  <si>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</si>
  <si>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</si>
  <si>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</si>
  <si>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</si>
  <si>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</si>
  <si>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</si>
  <si>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</si>
  <si>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</si>
  <si>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</si>
  <si>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</si>
  <si>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</si>
  <si>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</si>
  <si>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</si>
  <si>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</si>
  <si>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</si>
  <si>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</si>
  <si>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</si>
  <si>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</si>
  <si>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</si>
  <si>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</si>
  <si>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</si>
  <si>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</si>
  <si>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</si>
  <si>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</si>
  <si>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</si>
  <si>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</si>
  <si>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</si>
  <si>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</si>
  <si>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</si>
  <si>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</si>
  <si>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</si>
  <si>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</si>
  <si>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</si>
  <si>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</si>
  <si>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</si>
  <si>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</si>
  <si>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</si>
  <si>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</si>
  <si>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</si>
  <si>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</si>
  <si>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</si>
  <si>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</si>
  <si>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</si>
  <si>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</si>
  <si>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</si>
  <si>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</si>
  <si>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</si>
  <si>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</si>
  <si>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</si>
  <si>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</si>
  <si>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</si>
  <si>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</si>
  <si>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</si>
  <si>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</si>
  <si>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</si>
  <si>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</si>
  <si>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</si>
  <si>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</si>
  <si>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</si>
  <si>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</si>
  <si>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</si>
  <si>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</si>
  <si>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</si>
  <si>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</si>
  <si>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</si>
  <si>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</si>
  <si>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</si>
  <si>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</si>
  <si>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</si>
  <si>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</si>
  <si>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</si>
  <si>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</si>
  <si>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</si>
  <si>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</si>
  <si>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</si>
  <si>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</si>
  <si>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</si>
  <si>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</si>
  <si>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</si>
  <si>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</si>
  <si>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</si>
  <si>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</si>
  <si>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</si>
  <si>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</si>
  <si>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</si>
  <si>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</si>
  <si>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</si>
  <si>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</si>
  <si>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</si>
  <si>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</si>
  <si>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</si>
  <si>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</si>
  <si>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</si>
  <si>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</si>
  <si>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</si>
  <si>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</si>
  <si>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</si>
  <si>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</si>
  <si>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</si>
  <si>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</si>
  <si>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</si>
  <si>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</si>
  <si>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</si>
  <si>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</si>
  <si>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</si>
  <si>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</si>
  <si>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</si>
  <si>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</si>
  <si>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</si>
  <si>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</si>
  <si>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</si>
  <si>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</si>
  <si>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</si>
  <si>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</si>
  <si>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</si>
  <si>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</si>
  <si>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</si>
  <si>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</si>
  <si>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</si>
  <si>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</si>
  <si>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</si>
  <si>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</si>
  <si>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</si>
  <si>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</si>
  <si>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</si>
  <si>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</si>
  <si>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</si>
  <si>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</si>
  <si>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</si>
  <si>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</si>
  <si>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</si>
  <si>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</si>
  <si>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</si>
  <si>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</si>
  <si>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</si>
  <si>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</si>
  <si>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</si>
  <si>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</si>
  <si>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</si>
  <si>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</si>
  <si>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</si>
  <si>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</si>
  <si>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</si>
  <si>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</si>
  <si>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</si>
  <si>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</si>
  <si>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</si>
  <si>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</si>
  <si>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</si>
  <si>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</si>
  <si>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</si>
  <si>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</si>
  <si>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</si>
  <si>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</si>
  <si>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</si>
  <si>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</si>
  <si>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</si>
  <si>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</si>
  <si>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</si>
  <si>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</si>
  <si>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</si>
  <si>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</si>
  <si>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</si>
  <si>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</si>
  <si>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</si>
  <si>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</si>
  <si>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</si>
  <si>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</si>
  <si>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</si>
  <si>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</si>
  <si>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</si>
  <si>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</si>
  <si>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</si>
  <si>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</si>
  <si>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</si>
  <si>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</si>
  <si>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</si>
  <si>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</si>
  <si>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</si>
  <si>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</si>
  <si>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</si>
  <si>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</si>
  <si>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</si>
  <si>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</si>
  <si>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</si>
  <si>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</si>
  <si>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</si>
  <si>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</si>
  <si>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</si>
  <si>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</si>
  <si>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</si>
  <si>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</si>
  <si>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</si>
  <si>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</si>
  <si>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</si>
  <si>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</si>
  <si>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</si>
  <si>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</si>
  <si>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</si>
  <si>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</si>
  <si>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</si>
  <si>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</si>
  <si>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</si>
  <si>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</si>
  <si>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</si>
  <si>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</si>
  <si>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</si>
  <si>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</si>
  <si>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</si>
  <si>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</si>
  <si>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</si>
  <si>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</si>
  <si>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</si>
  <si>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</si>
  <si>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</si>
  <si>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</si>
  <si>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</si>
  <si>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</si>
  <si>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</si>
  <si>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</si>
  <si>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</si>
  <si>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</si>
  <si>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</si>
  <si>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</si>
  <si>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</si>
  <si>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</si>
  <si>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</si>
  <si>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</si>
  <si>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</si>
  <si>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</si>
  <si>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</si>
  <si>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</si>
  <si>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</si>
  <si>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</si>
  <si>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</si>
  <si>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</si>
  <si>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</si>
  <si>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</si>
  <si>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</si>
  <si>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</si>
  <si>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</si>
  <si>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</si>
  <si>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</si>
  <si>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</si>
  <si>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</si>
  <si>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</si>
  <si>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</si>
  <si>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</si>
  <si>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</si>
  <si>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</si>
  <si>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</si>
  <si>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</si>
  <si>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</si>
  <si>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</si>
  <si>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</si>
  <si>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</si>
  <si>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</si>
  <si>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</si>
  <si>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</si>
  <si>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</si>
  <si>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</si>
  <si>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</si>
  <si>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</si>
  <si>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</si>
  <si>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</si>
  <si>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</si>
  <si>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</si>
  <si>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</si>
  <si>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</si>
  <si>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</si>
  <si>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</si>
  <si>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</si>
  <si>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</si>
  <si>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</si>
  <si>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</si>
  <si>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</si>
  <si>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</si>
  <si>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</si>
  <si>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</si>
  <si>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</si>
  <si>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</si>
  <si>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</si>
  <si>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</si>
  <si>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</si>
  <si>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</si>
  <si>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</si>
  <si>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</si>
  <si>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</si>
  <si>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</si>
  <si>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</si>
  <si>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</si>
  <si>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</si>
  <si>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</si>
  <si>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</si>
  <si>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</si>
  <si>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</si>
  <si>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</si>
  <si>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</si>
  <si>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</si>
  <si>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</si>
  <si>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</si>
  <si>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</si>
  <si>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</si>
  <si>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</si>
  <si>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</si>
  <si>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</si>
  <si>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</si>
  <si>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</si>
  <si>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</si>
  <si>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</si>
  <si>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</si>
  <si>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</si>
  <si>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</si>
  <si>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</si>
  <si>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</si>
  <si>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</si>
  <si>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</si>
  <si>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</si>
  <si>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</si>
  <si>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</si>
  <si>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</si>
  <si>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</si>
  <si>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</si>
  <si>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</si>
  <si>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</si>
  <si>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</si>
  <si>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</si>
  <si>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</si>
  <si>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</si>
  <si>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</si>
  <si>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</si>
  <si>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</si>
  <si>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</si>
  <si>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</si>
  <si>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</si>
  <si>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</si>
  <si>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</si>
  <si>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</si>
  <si>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</si>
  <si>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</si>
  <si>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</si>
  <si>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</si>
  <si>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</si>
  <si>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</si>
  <si>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</si>
  <si>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</si>
  <si>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</si>
  <si>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</si>
  <si>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</si>
  <si>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</si>
  <si>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</si>
  <si>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</si>
  <si>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</si>
  <si>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</si>
  <si>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</si>
  <si>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</si>
  <si>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</si>
  <si>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</si>
  <si>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</si>
  <si>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</si>
  <si>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</si>
  <si>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</si>
  <si>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</si>
  <si>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</si>
  <si>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</si>
  <si>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</si>
  <si>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</si>
  <si>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</si>
  <si>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</si>
  <si>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</si>
  <si>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</si>
  <si>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</si>
  <si>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</si>
  <si>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</si>
  <si>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</si>
  <si>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</si>
  <si>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</si>
  <si>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</si>
  <si>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</si>
  <si>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</si>
  <si>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</si>
  <si>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</si>
  <si>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</si>
  <si>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</si>
  <si>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</si>
  <si>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</si>
  <si>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</si>
  <si>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</si>
  <si>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</si>
  <si>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</si>
  <si>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</si>
  <si>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</si>
  <si>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</si>
  <si>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</si>
  <si>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</si>
  <si>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</si>
  <si>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</si>
  <si>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</si>
  <si>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</si>
  <si>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</si>
  <si>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</si>
  <si>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</si>
  <si>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</si>
  <si>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</si>
  <si>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</si>
  <si>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</si>
  <si>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</si>
  <si>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</si>
  <si>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</si>
  <si>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</si>
  <si>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</si>
  <si>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</si>
  <si>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</si>
  <si>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</si>
  <si>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</si>
  <si>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</si>
  <si>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</si>
  <si>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</si>
  <si>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</si>
  <si>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</si>
  <si>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</si>
  <si>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</si>
  <si>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</si>
  <si>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</si>
  <si>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</si>
  <si>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</si>
  <si>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</si>
  <si>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</si>
  <si>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</si>
  <si>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</si>
  <si>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</si>
  <si>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</si>
  <si>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</si>
  <si>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</si>
  <si>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</si>
  <si>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</si>
  <si>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</si>
  <si>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</si>
  <si>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</si>
  <si>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</si>
  <si>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</si>
  <si>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</si>
  <si>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</si>
  <si>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</si>
  <si>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</si>
  <si>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</si>
  <si>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</si>
  <si>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</si>
  <si>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</si>
  <si>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</si>
  <si>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</si>
  <si>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</si>
  <si>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</si>
  <si>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</si>
  <si>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</si>
  <si>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</si>
  <si>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</si>
  <si>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</si>
  <si>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</si>
  <si>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</si>
  <si>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</si>
  <si>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</si>
  <si>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</si>
  <si>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</si>
  <si>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</si>
  <si>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</si>
  <si>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</si>
  <si>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</si>
  <si>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</si>
  <si>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</si>
  <si>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</si>
  <si>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</si>
  <si>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</si>
  <si>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</si>
  <si>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</si>
  <si>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</si>
  <si>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</si>
  <si>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</si>
  <si>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</si>
  <si>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</si>
  <si>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</si>
  <si>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</si>
  <si>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</si>
  <si>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</si>
  <si>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</si>
  <si>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</si>
  <si>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</si>
  <si>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</si>
  <si>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</si>
  <si>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</si>
  <si>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</si>
  <si>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</si>
  <si>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</si>
  <si>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</si>
  <si>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</si>
  <si>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</si>
  <si>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</si>
  <si>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</si>
  <si>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</si>
  <si>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</si>
  <si>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</si>
  <si>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</si>
  <si>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</si>
  <si>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</si>
  <si>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</si>
  <si>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</si>
  <si>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</si>
  <si>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</si>
  <si>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</si>
  <si>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</si>
  <si>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</si>
  <si>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</si>
  <si>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</si>
  <si>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</si>
  <si>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</si>
  <si>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</si>
  <si>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</si>
  <si>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</si>
  <si>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</si>
  <si>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</si>
  <si>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</si>
  <si>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</si>
  <si>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</si>
  <si>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</si>
  <si>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</si>
  <si>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</si>
  <si>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</si>
  <si>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</si>
  <si>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</si>
  <si>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</si>
  <si>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</si>
  <si>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</si>
  <si>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</si>
  <si>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</si>
  <si>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</si>
  <si>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</si>
  <si>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</si>
  <si>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</si>
  <si>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</si>
  <si>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</si>
  <si>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</si>
  <si>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</si>
  <si>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</si>
  <si>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</si>
  <si>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</si>
  <si>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</si>
  <si>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</si>
  <si>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</si>
  <si>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</si>
  <si>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</si>
  <si>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</si>
  <si>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</si>
  <si>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</si>
  <si>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</si>
  <si>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</si>
  <si>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</si>
  <si>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</si>
  <si>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</si>
  <si>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</si>
  <si>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</si>
  <si>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</si>
  <si>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</si>
  <si>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</si>
  <si>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</si>
  <si>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</si>
  <si>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</si>
  <si>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</si>
  <si>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</si>
  <si>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</si>
  <si>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</si>
  <si>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</si>
  <si>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</si>
  <si>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</si>
  <si>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</si>
  <si>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</si>
  <si>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</si>
  <si>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</si>
  <si>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</si>
  <si>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</si>
  <si>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</si>
  <si>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</si>
  <si>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</si>
  <si>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</si>
  <si>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</si>
  <si>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</si>
  <si>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</si>
  <si>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</si>
  <si>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</si>
  <si>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</si>
  <si>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</si>
  <si>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</si>
  <si>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</si>
  <si>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</si>
  <si>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</si>
  <si>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</si>
  <si>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</si>
  <si>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</si>
  <si>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</si>
  <si>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</si>
  <si>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</si>
  <si>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</si>
  <si>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</si>
  <si>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</si>
  <si>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</si>
  <si>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</si>
  <si>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</si>
  <si>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</si>
  <si>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</si>
  <si>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</si>
  <si>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</si>
  <si>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</si>
  <si>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</si>
  <si>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</si>
  <si>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</si>
  <si>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</si>
  <si>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</si>
  <si>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</si>
  <si>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</si>
  <si>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</si>
  <si>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</si>
  <si>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</si>
  <si>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</si>
  <si>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</si>
  <si>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</si>
  <si>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</si>
  <si>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</si>
  <si>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</si>
  <si>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</si>
  <si>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</si>
  <si>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</si>
  <si>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</si>
  <si>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</si>
  <si>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</si>
  <si>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</si>
  <si>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</si>
  <si>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</si>
  <si>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</si>
  <si>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</si>
  <si>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</si>
  <si>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</si>
  <si>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</si>
  <si>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</si>
  <si>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</si>
  <si>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</si>
  <si>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</si>
  <si>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</si>
  <si>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</si>
  <si>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</si>
  <si>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</si>
  <si>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</si>
  <si>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</si>
  <si>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</si>
  <si>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</si>
  <si>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</si>
  <si>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</si>
  <si>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</si>
  <si>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</si>
  <si>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</si>
  <si>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</si>
  <si>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</si>
  <si>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</si>
  <si>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</si>
  <si>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</si>
  <si>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</si>
  <si>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</si>
  <si>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</si>
  <si>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</si>
  <si>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</si>
  <si>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</si>
  <si>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</si>
  <si>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</si>
  <si>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</si>
  <si>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</si>
  <si>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</si>
  <si>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</si>
  <si>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</si>
  <si>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</si>
  <si>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</si>
  <si>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</si>
  <si>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</si>
  <si>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</si>
  <si>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</si>
  <si>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</si>
  <si>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</si>
  <si>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</si>
  <si>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</si>
  <si>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</si>
  <si>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</si>
  <si>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</si>
  <si>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</si>
  <si>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</si>
  <si>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</si>
  <si>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</si>
  <si>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</si>
  <si>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</si>
  <si>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</si>
  <si>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</si>
  <si>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</si>
  <si>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</si>
  <si>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</si>
  <si>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</si>
  <si>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</si>
  <si>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</si>
  <si>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</si>
  <si>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</si>
  <si>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</si>
  <si>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</si>
  <si>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</si>
  <si>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</si>
  <si>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</si>
  <si>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</si>
  <si>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</si>
  <si>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</si>
  <si>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</si>
  <si>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</si>
  <si>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</si>
  <si>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</si>
  <si>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</si>
  <si>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</si>
  <si>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</si>
  <si>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</si>
  <si>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</si>
  <si>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</si>
  <si>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</si>
  <si>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</si>
  <si>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</si>
  <si>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</si>
  <si>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</si>
  <si>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</si>
  <si>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</si>
  <si>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</si>
  <si>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</si>
  <si>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</si>
  <si>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</si>
  <si>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</si>
  <si>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</si>
  <si>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</si>
  <si>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</si>
  <si>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</si>
  <si>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</si>
  <si>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</si>
  <si>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</si>
  <si>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</si>
  <si>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</si>
  <si>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</si>
  <si>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</si>
  <si>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</si>
  <si>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</si>
  <si>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</si>
  <si>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</si>
  <si>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</si>
  <si>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</si>
  <si>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</si>
  <si>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</si>
  <si>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</si>
  <si>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</si>
  <si>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</si>
  <si>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</si>
  <si>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</si>
  <si>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</si>
  <si>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</si>
  <si>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</si>
  <si>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</si>
  <si>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</si>
  <si>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</si>
  <si>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</si>
  <si>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</si>
  <si>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</si>
  <si>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</si>
  <si>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</si>
  <si>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</si>
  <si>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</si>
  <si>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</si>
  <si>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</si>
  <si>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</si>
  <si>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</si>
  <si>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</si>
  <si>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</si>
  <si>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</si>
  <si>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</si>
  <si>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</si>
  <si>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</si>
  <si>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</si>
  <si>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</si>
  <si>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</si>
  <si>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</si>
  <si>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</si>
  <si>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</si>
  <si>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</si>
  <si>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</si>
  <si>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</si>
  <si>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</si>
  <si>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</si>
  <si>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</si>
  <si>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</si>
  <si>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</si>
  <si>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</si>
  <si>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</si>
  <si>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</si>
  <si>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</si>
  <si>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</si>
  <si>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</si>
  <si>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</si>
  <si>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</si>
  <si>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</si>
  <si>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</si>
  <si>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</si>
  <si>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</si>
  <si>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</si>
  <si>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</si>
  <si>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</si>
  <si>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</si>
  <si>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</si>
  <si>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</si>
  <si>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</si>
  <si>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</si>
  <si>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</si>
  <si>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</si>
  <si>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</si>
  <si>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</si>
  <si>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</si>
  <si>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</si>
  <si>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</si>
  <si>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</si>
  <si>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</si>
  <si>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</si>
  <si>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</si>
  <si>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</si>
  <si>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</si>
  <si>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</si>
  <si>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</si>
  <si>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</si>
  <si>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</si>
  <si>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</si>
  <si>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</si>
  <si>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</si>
  <si>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</si>
  <si>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</si>
  <si>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</si>
  <si>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</si>
  <si>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</si>
  <si>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</si>
  <si>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</si>
  <si>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</si>
  <si>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</si>
  <si>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</si>
  <si>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</si>
  <si>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</si>
  <si>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</si>
  <si>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</si>
  <si>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</si>
  <si>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</si>
  <si>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</si>
  <si>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</si>
  <si>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</si>
  <si>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</si>
  <si>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</si>
  <si>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</si>
  <si>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</si>
  <si>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</si>
  <si>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</si>
  <si>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</si>
  <si>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</si>
  <si>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</si>
  <si>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</si>
  <si>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</si>
  <si>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</si>
  <si>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</si>
  <si>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</si>
  <si>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</si>
  <si>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</si>
  <si>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</si>
  <si>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</si>
  <si>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</si>
  <si>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</si>
  <si>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</si>
  <si>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</si>
  <si>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</si>
  <si>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</si>
  <si>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</si>
  <si>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</si>
  <si>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</si>
  <si>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</si>
  <si>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</si>
  <si>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</si>
  <si>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</si>
  <si>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</si>
  <si>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</si>
  <si>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</si>
  <si>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</si>
  <si>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</si>
  <si>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</si>
  <si>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</si>
  <si>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</si>
  <si>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</si>
  <si>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</si>
  <si>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</si>
  <si>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</si>
  <si>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</si>
  <si>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</si>
  <si>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</si>
  <si>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</si>
  <si>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</si>
  <si>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</si>
  <si>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</si>
  <si>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</si>
  <si>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</si>
  <si>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</si>
  <si>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</si>
  <si>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</si>
  <si>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</si>
  <si>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</si>
  <si>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</si>
  <si>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</si>
  <si>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</si>
  <si>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</si>
  <si>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</si>
  <si>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</si>
  <si>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</si>
  <si>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</si>
  <si>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</si>
  <si>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</si>
  <si>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</si>
  <si>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</si>
  <si>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</si>
  <si>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</si>
  <si>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</si>
  <si>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</si>
  <si>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</si>
  <si>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</si>
  <si>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</si>
  <si>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</si>
  <si>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</si>
  <si>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</si>
  <si>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</si>
  <si>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</si>
  <si>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</si>
  <si>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</si>
  <si>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</si>
  <si>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</si>
  <si>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</si>
  <si>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</si>
  <si>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</si>
  <si>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</si>
  <si>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</si>
  <si>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</si>
  <si>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</si>
  <si>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</si>
  <si>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</si>
  <si>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</si>
  <si>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</si>
  <si>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</si>
  <si>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</si>
  <si>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</si>
  <si>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</si>
  <si>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</si>
  <si>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</si>
  <si>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</si>
  <si>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</si>
  <si>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</si>
  <si>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</si>
  <si>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</si>
  <si>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</si>
  <si>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</si>
  <si>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</si>
  <si>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</si>
  <si>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</si>
  <si>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</si>
  <si>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</si>
  <si>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</si>
  <si>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</si>
  <si>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</si>
  <si>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</si>
  <si>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</si>
  <si>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</si>
  <si>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</si>
  <si>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</si>
  <si>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</si>
  <si>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</si>
  <si>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</si>
  <si>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</si>
  <si>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</si>
  <si>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</si>
  <si>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</si>
  <si>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</si>
  <si>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</si>
  <si>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</si>
  <si>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</si>
  <si>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</si>
  <si>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</si>
  <si>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</si>
  <si>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</si>
  <si>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</si>
  <si>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</si>
  <si>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</si>
  <si>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</si>
  <si>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</si>
  <si>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</si>
  <si>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</si>
  <si>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</si>
  <si>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</si>
  <si>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</si>
  <si>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</si>
  <si>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</si>
  <si>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</si>
  <si>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</si>
  <si>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</si>
  <si>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</si>
  <si>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</si>
  <si>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</si>
  <si>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</si>
  <si>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</si>
  <si>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</si>
  <si>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</si>
  <si>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</si>
  <si>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</si>
  <si>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</si>
  <si>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</si>
  <si>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</si>
  <si>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</si>
  <si>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</si>
  <si>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</si>
  <si>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</si>
  <si>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</si>
  <si>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</si>
  <si>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</si>
  <si>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</si>
  <si>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</si>
  <si>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</si>
  <si>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</si>
  <si>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</si>
  <si>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</si>
  <si>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</si>
  <si>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</si>
  <si>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</si>
  <si>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</si>
  <si>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</si>
  <si>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</si>
  <si>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</si>
  <si>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</si>
  <si>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</si>
  <si>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</si>
  <si>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</si>
  <si>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</si>
  <si>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</si>
  <si>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</si>
  <si>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</si>
  <si>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</si>
  <si>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</si>
  <si>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</si>
  <si>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</si>
  <si>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</si>
  <si>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</si>
  <si>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</si>
  <si>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</si>
  <si>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</si>
  <si>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</si>
  <si>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</si>
  <si>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</si>
  <si>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</si>
  <si>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</si>
  <si>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</si>
  <si>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</si>
  <si>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</si>
  <si>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</si>
  <si>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</si>
  <si>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</si>
  <si>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</si>
  <si>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</si>
  <si>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</si>
  <si>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</si>
  <si>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</si>
  <si>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</si>
  <si>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</si>
  <si>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</si>
  <si>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</si>
  <si>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</si>
  <si>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</si>
  <si>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</si>
  <si>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</si>
  <si>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</si>
  <si>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</si>
  <si>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</si>
  <si>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</si>
  <si>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</si>
  <si>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</si>
  <si>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</si>
  <si>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</si>
  <si>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</si>
  <si>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</si>
  <si>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</si>
  <si>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</si>
  <si>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</si>
  <si>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</si>
  <si>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</si>
  <si>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</si>
  <si>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</si>
  <si>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</si>
  <si>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</si>
  <si>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</si>
  <si>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</si>
  <si>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</si>
  <si>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</si>
  <si>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</si>
  <si>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</si>
  <si>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</si>
  <si>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</si>
  <si>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</si>
  <si>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</si>
  <si>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</si>
  <si>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</si>
  <si>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</si>
  <si>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</si>
  <si>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</si>
  <si>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</si>
  <si>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</si>
  <si>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</si>
  <si>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</si>
  <si>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</si>
  <si>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</si>
  <si>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</si>
  <si>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</si>
  <si>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</si>
  <si>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</si>
  <si>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</si>
  <si>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</si>
  <si>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</si>
  <si>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</si>
  <si>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</si>
  <si>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</si>
  <si>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</si>
  <si>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</si>
  <si>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</si>
  <si>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</si>
  <si>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</si>
  <si>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</si>
  <si>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</si>
  <si>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</si>
  <si>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</si>
  <si>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</si>
  <si>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</si>
  <si>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</si>
  <si>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</si>
  <si>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</si>
  <si>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</si>
  <si>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</si>
  <si>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</si>
  <si>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</si>
  <si>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</si>
  <si>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</si>
  <si>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</si>
  <si>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</si>
  <si>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</si>
  <si>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</si>
  <si>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</si>
  <si>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</si>
  <si>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</si>
  <si>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</si>
  <si>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</si>
  <si>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</si>
  <si>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</si>
  <si>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</si>
  <si>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</si>
  <si>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</si>
  <si>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</si>
  <si>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</si>
  <si>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</si>
  <si>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</si>
  <si>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</si>
  <si>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</si>
  <si>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</si>
  <si>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</si>
  <si>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</si>
  <si>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</si>
  <si>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</si>
  <si>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</si>
  <si>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</si>
  <si>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</si>
  <si>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</si>
  <si>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</si>
  <si>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</si>
  <si>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</si>
  <si>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</si>
  <si>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</si>
  <si>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</si>
  <si>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</si>
  <si>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</si>
  <si>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</si>
  <si>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</si>
  <si>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</si>
  <si>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</si>
  <si>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</si>
  <si>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</si>
  <si>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</si>
  <si>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</si>
  <si>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</si>
  <si>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</si>
  <si>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</si>
  <si>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</si>
  <si>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</si>
  <si>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</si>
  <si>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</si>
  <si>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</si>
  <si>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</si>
  <si>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</si>
  <si>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</si>
  <si>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</si>
  <si>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</si>
  <si>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</si>
  <si>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</si>
  <si>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</si>
  <si>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</si>
  <si>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</si>
  <si>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</si>
  <si>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</si>
  <si>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</si>
  <si>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</si>
  <si>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</si>
  <si>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</si>
  <si>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</si>
  <si>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</si>
  <si>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</si>
  <si>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</si>
  <si>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</si>
  <si>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</si>
  <si>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</si>
  <si>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</si>
  <si>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</si>
  <si>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</si>
  <si>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</si>
  <si>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</si>
  <si>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</si>
  <si>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</si>
  <si>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</si>
  <si>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</si>
  <si>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</si>
  <si>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</si>
  <si>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</si>
  <si>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</si>
  <si>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</si>
  <si>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</si>
  <si>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</si>
  <si>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</si>
  <si>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</si>
  <si>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</si>
  <si>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</si>
  <si>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</si>
  <si>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</si>
  <si>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</si>
  <si>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</si>
  <si>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</si>
  <si>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</si>
  <si>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</si>
  <si>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</si>
  <si>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</si>
  <si>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</si>
  <si>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</si>
  <si>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</si>
  <si>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</si>
  <si>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</si>
  <si>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</si>
  <si>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</si>
  <si>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</si>
  <si>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</si>
  <si>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</si>
  <si>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</si>
  <si>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</si>
  <si>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</si>
  <si>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</si>
  <si>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</si>
  <si>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</si>
  <si>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</si>
  <si>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</si>
  <si>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</si>
  <si>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</si>
  <si>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</si>
  <si>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</si>
  <si>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</si>
  <si>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</si>
  <si>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</si>
  <si>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</si>
  <si>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</si>
  <si>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</si>
  <si>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</si>
  <si>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</si>
  <si>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</si>
  <si>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</si>
  <si>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</si>
  <si>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</si>
  <si>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</si>
  <si>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</si>
  <si>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</si>
  <si>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</si>
  <si>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</si>
  <si>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</si>
  <si>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</si>
  <si>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</si>
  <si>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</si>
  <si>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</si>
  <si>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</si>
  <si>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</si>
  <si>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</si>
  <si>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</si>
  <si>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</si>
  <si>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</si>
  <si>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</si>
  <si>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</si>
  <si>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</si>
  <si>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</si>
  <si>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</si>
  <si>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</si>
  <si>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</si>
  <si>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</si>
  <si>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</si>
  <si>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</si>
  <si>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</si>
  <si>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</si>
  <si>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</si>
  <si>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</si>
  <si>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</si>
  <si>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</si>
  <si>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</si>
  <si>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</si>
  <si>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</si>
  <si>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</si>
  <si>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</si>
  <si>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</si>
  <si>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</si>
  <si>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</si>
  <si>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</si>
  <si>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</si>
  <si>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</si>
  <si>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</si>
  <si>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</si>
  <si>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</si>
  <si>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</si>
  <si>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</si>
  <si>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</si>
  <si>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</si>
  <si>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</si>
  <si>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</si>
  <si>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</si>
  <si>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</si>
  <si>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</si>
  <si>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</si>
  <si>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</si>
  <si>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</si>
  <si>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</si>
  <si>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</si>
  <si>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</si>
  <si>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</si>
  <si>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</si>
  <si>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</si>
  <si>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</si>
  <si>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</si>
  <si>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</si>
  <si>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</si>
  <si>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</si>
  <si>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</si>
  <si>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</si>
  <si>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</si>
  <si>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</si>
  <si>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</si>
  <si>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</si>
  <si>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</si>
  <si>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</si>
  <si>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</si>
  <si>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</si>
  <si>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</si>
  <si>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</si>
  <si>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</si>
  <si>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</si>
  <si>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</si>
  <si>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</si>
  <si>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</si>
  <si>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</si>
  <si>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</si>
  <si>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</si>
  <si>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</si>
  <si>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</si>
  <si>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</si>
  <si>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</si>
  <si>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</si>
  <si>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</si>
  <si>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</si>
  <si>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</si>
  <si>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</si>
  <si>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</si>
  <si>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</si>
  <si>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</si>
  <si>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</si>
  <si>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</si>
  <si>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</si>
  <si>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</si>
  <si>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</si>
  <si>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</si>
  <si>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</si>
  <si>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</si>
  <si>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</si>
  <si>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</si>
  <si>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</si>
  <si>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</si>
  <si>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</si>
  <si>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</si>
  <si>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</si>
  <si>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</si>
  <si>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</si>
  <si>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</si>
  <si>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</si>
  <si>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</si>
  <si>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</si>
  <si>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</si>
  <si>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</si>
  <si>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</si>
  <si>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</si>
  <si>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</si>
  <si>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</si>
  <si>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</si>
  <si>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</si>
  <si>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</si>
  <si>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</si>
  <si>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</si>
  <si>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</si>
  <si>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</si>
  <si>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</si>
  <si>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</si>
  <si>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</si>
  <si>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</si>
  <si>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</si>
  <si>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</si>
  <si>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</si>
  <si>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</si>
  <si>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</si>
  <si>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</si>
  <si>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</si>
  <si>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</si>
  <si>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</si>
  <si>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</si>
  <si>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</si>
  <si>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</si>
  <si>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</si>
  <si>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</si>
  <si>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</si>
  <si>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</si>
  <si>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</si>
  <si>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</si>
  <si>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</si>
  <si>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</si>
  <si>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</si>
  <si>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</si>
  <si>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</si>
  <si>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</si>
  <si>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</si>
  <si>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</si>
  <si>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</si>
  <si>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</si>
  <si>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</si>
  <si>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</si>
  <si>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</si>
  <si>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</si>
  <si>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</si>
  <si>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</si>
  <si>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</si>
  <si>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</si>
  <si>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</si>
  <si>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</si>
  <si>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</si>
  <si>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</si>
  <si>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</si>
  <si>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</si>
  <si>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</si>
  <si>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</si>
  <si>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</si>
  <si>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</si>
  <si>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</si>
  <si>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</si>
  <si>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</si>
  <si>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</si>
  <si>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</si>
  <si>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</si>
  <si>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</si>
  <si>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</si>
  <si>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</si>
  <si>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</si>
  <si>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</si>
  <si>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</si>
  <si>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</si>
  <si>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</si>
  <si>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</si>
  <si>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</si>
  <si>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</si>
  <si>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</si>
  <si>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</si>
  <si>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</si>
  <si>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</si>
  <si>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</si>
  <si>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</si>
  <si>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</si>
  <si>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</si>
  <si>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</si>
  <si>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</si>
  <si>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</si>
  <si>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</si>
  <si>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</si>
  <si>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</si>
  <si>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</si>
  <si>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</si>
  <si>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</si>
  <si>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</si>
  <si>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</si>
  <si>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</si>
  <si>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</si>
  <si>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</si>
  <si>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</si>
  <si>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</si>
  <si>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</si>
  <si>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</si>
  <si>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</si>
  <si>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</si>
  <si>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</si>
  <si>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</si>
  <si>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</si>
  <si>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</si>
  <si>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</si>
  <si>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</si>
  <si>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</si>
  <si>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</si>
  <si>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</si>
  <si>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</si>
  <si>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</si>
  <si>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</si>
  <si>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</si>
  <si>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</si>
  <si>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</si>
  <si>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</si>
  <si>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</si>
  <si>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</si>
  <si>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</si>
  <si>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</si>
  <si>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</si>
  <si>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</si>
  <si>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</si>
  <si>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</si>
  <si>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</si>
  <si>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</si>
  <si>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</si>
  <si>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</si>
  <si>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</si>
  <si>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</si>
  <si>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</si>
  <si>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</si>
  <si>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</si>
  <si>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</si>
  <si>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</si>
  <si>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</si>
  <si>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</si>
  <si>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</si>
  <si>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</si>
  <si>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</si>
  <si>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</si>
  <si>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</si>
  <si>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</si>
  <si>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</si>
  <si>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</si>
  <si>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</si>
  <si>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</si>
  <si>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</si>
  <si>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</si>
  <si>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</si>
  <si>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</si>
  <si>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</si>
  <si>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</si>
  <si>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</si>
  <si>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</si>
  <si>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</si>
  <si>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</si>
  <si>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</si>
  <si>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</si>
  <si>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</si>
  <si>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</si>
  <si>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</si>
  <si>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</si>
  <si>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</si>
  <si>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</si>
  <si>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</si>
  <si>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</si>
  <si>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</si>
  <si>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</si>
  <si>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</si>
  <si>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</si>
  <si>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</si>
  <si>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</si>
  <si>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</si>
  <si>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</si>
  <si>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</si>
  <si>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</si>
  <si>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</si>
  <si>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</si>
  <si>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</si>
  <si>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</si>
  <si>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</si>
  <si>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</si>
  <si>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</si>
  <si>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</si>
  <si>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</si>
  <si>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</si>
  <si>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</si>
  <si>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</si>
  <si>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</si>
  <si>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</si>
  <si>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</si>
  <si>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</si>
  <si>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</si>
  <si>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</si>
  <si>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</si>
  <si>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</si>
  <si>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</si>
  <si>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</si>
  <si>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</si>
  <si>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</si>
  <si>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</si>
  <si>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</si>
  <si>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</si>
  <si>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</si>
  <si>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</si>
  <si>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</si>
  <si>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</si>
  <si>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</si>
  <si>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</si>
  <si>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</si>
  <si>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</si>
  <si>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</si>
  <si>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</si>
  <si>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</si>
  <si>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</si>
  <si>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</si>
  <si>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</si>
  <si>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</si>
  <si>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</si>
  <si>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</si>
  <si>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</si>
  <si>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</si>
  <si>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</si>
  <si>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</si>
  <si>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</si>
  <si>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</si>
  <si>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</si>
  <si>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</si>
  <si>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</si>
  <si>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</si>
  <si>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</si>
  <si>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</si>
  <si>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</si>
  <si>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</si>
  <si>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</si>
  <si>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</si>
  <si>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</si>
  <si>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</si>
  <si>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</si>
  <si>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</si>
  <si>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</si>
  <si>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</si>
  <si>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</si>
  <si>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</si>
  <si>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</si>
  <si>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</si>
  <si>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</si>
  <si>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</si>
  <si>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</si>
  <si>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</si>
  <si>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</si>
  <si>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</si>
  <si>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</si>
  <si>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</si>
  <si>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</si>
  <si>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</si>
  <si>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</si>
  <si>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</si>
  <si>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</si>
  <si>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</si>
  <si>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</si>
  <si>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</si>
  <si>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</si>
  <si>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</si>
  <si>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</si>
  <si>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</si>
  <si>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</si>
  <si>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</si>
  <si>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</si>
  <si>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</si>
  <si>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</si>
  <si>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</si>
  <si>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</si>
  <si>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</si>
  <si>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</si>
  <si>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</si>
  <si>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</si>
  <si>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</si>
  <si>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</si>
  <si>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</si>
  <si>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</si>
  <si>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</si>
  <si>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</si>
  <si>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</si>
  <si>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</si>
  <si>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</si>
  <si>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</si>
  <si>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</si>
  <si>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</si>
  <si>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</si>
  <si>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</si>
  <si>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</si>
  <si>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</si>
  <si>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</si>
  <si>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</si>
  <si>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</si>
  <si>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</si>
  <si>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</si>
  <si>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</si>
  <si>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</si>
  <si>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</si>
  <si>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</si>
  <si>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</si>
  <si>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</si>
  <si>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</si>
  <si>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</si>
  <si>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</si>
  <si>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</si>
  <si>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</si>
  <si>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</si>
  <si>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</si>
  <si>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</si>
  <si>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</si>
  <si>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</si>
  <si>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</si>
  <si>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</si>
  <si>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</si>
  <si>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</si>
  <si>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</si>
  <si>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</si>
  <si>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</si>
  <si>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</si>
  <si>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</si>
  <si>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</si>
  <si>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</si>
  <si>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</si>
  <si>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</si>
  <si>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</si>
  <si>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</si>
  <si>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</si>
  <si>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</si>
  <si>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</si>
  <si>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</si>
  <si>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</si>
  <si>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</si>
  <si>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</si>
  <si>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</si>
  <si>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</si>
  <si>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</si>
  <si>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</si>
  <si>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</si>
  <si>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</si>
  <si>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</si>
  <si>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</si>
  <si>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</si>
  <si>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</si>
  <si>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</si>
  <si>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</si>
  <si>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</si>
  <si>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</si>
  <si>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</si>
  <si>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</si>
  <si>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</si>
  <si>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</si>
  <si>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</si>
  <si>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</si>
  <si>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</si>
  <si>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</si>
  <si>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</si>
  <si>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</si>
  <si>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</si>
  <si>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</si>
  <si>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</si>
  <si>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</si>
  <si>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</si>
  <si>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</si>
  <si>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</si>
  <si>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</si>
  <si>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</si>
  <si>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</si>
  <si>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</si>
  <si>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</si>
  <si>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</si>
  <si>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</si>
  <si>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</si>
  <si>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</si>
  <si>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</si>
  <si>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</si>
  <si>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</si>
  <si>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</si>
  <si>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</si>
  <si>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</si>
  <si>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</si>
  <si>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</si>
  <si>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</si>
  <si>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</si>
  <si>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</si>
  <si>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</si>
  <si>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</si>
  <si>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</si>
  <si>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</si>
  <si>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</si>
  <si>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</si>
  <si>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</si>
  <si>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</si>
  <si>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</si>
  <si>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</si>
  <si>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</si>
  <si>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</si>
  <si>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</si>
  <si>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</si>
  <si>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</si>
  <si>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</si>
  <si>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</si>
  <si>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</si>
  <si>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</si>
  <si>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</si>
  <si>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</si>
  <si>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</si>
  <si>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</si>
  <si>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</si>
  <si>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</si>
  <si>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</si>
  <si>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</si>
  <si>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</si>
  <si>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</si>
  <si>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</si>
  <si>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</si>
  <si>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</si>
  <si>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</si>
  <si>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</si>
  <si>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</si>
  <si>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</si>
  <si>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</si>
  <si>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</si>
  <si>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</si>
  <si>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</si>
  <si>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</si>
  <si>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</si>
  <si>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</si>
  <si>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</si>
  <si>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</si>
  <si>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</si>
  <si>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</si>
  <si>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</si>
  <si>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</si>
  <si>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</si>
  <si>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</si>
  <si>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</si>
  <si>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</si>
  <si>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</si>
  <si>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</si>
  <si>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</si>
  <si>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</si>
  <si>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</si>
  <si>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</si>
  <si>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</si>
  <si>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</si>
  <si>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</si>
  <si>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</si>
  <si>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</si>
  <si>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</si>
  <si>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</si>
  <si>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</si>
  <si>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</si>
  <si>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</si>
  <si>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</si>
  <si>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</si>
  <si>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</si>
  <si>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</si>
  <si>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</si>
  <si>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</si>
  <si>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</si>
  <si>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</si>
  <si>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</si>
  <si>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</si>
  <si>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</si>
  <si>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</si>
  <si>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</si>
  <si>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</si>
  <si>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</si>
  <si>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</si>
  <si>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</si>
  <si>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</si>
  <si>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</si>
  <si>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</si>
  <si>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</si>
  <si>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</si>
  <si>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</si>
  <si>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</si>
  <si>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</si>
  <si>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</si>
  <si>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</si>
  <si>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</si>
  <si>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</si>
  <si>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</si>
  <si>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</si>
  <si>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</si>
  <si>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</si>
  <si>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</si>
  <si>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</si>
  <si>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</si>
  <si>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</si>
  <si>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</si>
  <si>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</si>
  <si>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</si>
  <si>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</si>
  <si>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</si>
  <si>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</si>
  <si>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</si>
  <si>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</si>
  <si>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</si>
  <si>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</si>
  <si>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</si>
  <si>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</si>
  <si>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</si>
  <si>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</si>
  <si>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</si>
  <si>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</si>
  <si>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</si>
  <si>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</si>
  <si>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</si>
  <si>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</si>
  <si>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</si>
  <si>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</si>
  <si>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</si>
  <si>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</si>
  <si>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</si>
  <si>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</si>
  <si>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</si>
  <si>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</si>
  <si>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</si>
  <si>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</si>
  <si>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</si>
  <si>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</si>
  <si>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</si>
  <si>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</si>
  <si>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</si>
  <si>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</si>
  <si>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</si>
  <si>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</si>
  <si>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</si>
  <si>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</si>
  <si>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</si>
  <si>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</si>
  <si>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</si>
  <si>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</si>
  <si>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</si>
  <si>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</si>
  <si>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</si>
  <si>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</si>
  <si>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</si>
  <si>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</si>
  <si>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</si>
  <si>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</si>
  <si>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</si>
  <si>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</si>
  <si>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</si>
  <si>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</si>
  <si>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</si>
  <si>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</si>
  <si>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</si>
  <si>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</si>
  <si>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</si>
  <si>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</si>
  <si>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</si>
  <si>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</si>
  <si>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</si>
  <si>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</si>
  <si>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</si>
  <si>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</si>
  <si>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</si>
  <si>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</si>
  <si>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</si>
  <si>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</si>
  <si>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</si>
  <si>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</si>
  <si>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</si>
  <si>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</si>
  <si>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</si>
  <si>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</si>
  <si>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</si>
  <si>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</si>
  <si>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</si>
  <si>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</si>
  <si>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</si>
  <si>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</si>
  <si>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</si>
  <si>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</si>
  <si>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</si>
  <si>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</si>
  <si>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</si>
  <si>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</si>
  <si>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</si>
  <si>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</si>
  <si>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</si>
  <si>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</si>
  <si>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</si>
  <si>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</si>
  <si>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</si>
  <si>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</si>
  <si>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</si>
  <si>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</si>
  <si>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</si>
  <si>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</si>
  <si>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</si>
  <si>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</si>
  <si>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</si>
  <si>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</si>
  <si>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</si>
  <si>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</si>
  <si>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</si>
  <si>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</si>
  <si>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</si>
  <si>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</si>
  <si>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</si>
  <si>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</si>
  <si>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</si>
  <si>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</si>
  <si>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</si>
  <si>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</si>
  <si>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</si>
  <si>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</si>
  <si>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</si>
  <si>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</si>
  <si>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</si>
  <si>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</si>
  <si>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</si>
  <si>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</si>
  <si>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</si>
  <si>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</si>
  <si>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</si>
  <si>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</si>
  <si>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</si>
  <si>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</si>
  <si>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</si>
  <si>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</si>
  <si>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</si>
  <si>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</si>
  <si>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</si>
  <si>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</si>
  <si>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</si>
  <si>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</si>
  <si>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</si>
  <si>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</si>
  <si>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</si>
  <si>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</si>
  <si>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</si>
  <si>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</si>
  <si>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</si>
  <si>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</si>
  <si>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</si>
  <si>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</si>
  <si>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</si>
  <si>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</si>
  <si>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</si>
  <si>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</si>
  <si>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</si>
  <si>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</si>
  <si>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</si>
  <si>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</si>
  <si>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</si>
  <si>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</si>
  <si>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</si>
  <si>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</si>
  <si>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</si>
  <si>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</si>
  <si>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</si>
  <si>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</si>
  <si>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</si>
  <si>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</si>
  <si>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</si>
  <si>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</si>
  <si>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</si>
  <si>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</si>
  <si>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</si>
  <si>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</si>
  <si>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</si>
  <si>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</si>
  <si>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</si>
  <si>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</si>
  <si>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</si>
  <si>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</si>
  <si>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</si>
  <si>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</si>
  <si>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</si>
  <si>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</si>
  <si>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</si>
  <si>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</si>
  <si>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</si>
  <si>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</si>
  <si>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</si>
  <si>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</si>
  <si>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</si>
  <si>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</si>
  <si>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</si>
  <si>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</si>
  <si>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</si>
  <si>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</si>
  <si>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</si>
  <si>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</si>
  <si>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</si>
  <si>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</si>
  <si>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</si>
  <si>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</si>
  <si>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</si>
  <si>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</si>
  <si>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</si>
  <si>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</si>
  <si>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</si>
  <si>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</si>
  <si>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</si>
  <si>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</si>
  <si>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</si>
  <si>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</si>
  <si>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</si>
  <si>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</si>
  <si>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</si>
  <si>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</si>
  <si>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</si>
  <si>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</si>
  <si>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</si>
  <si>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</si>
  <si>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</si>
  <si>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</si>
  <si>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</si>
  <si>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</si>
  <si>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</si>
  <si>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</si>
  <si>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</si>
  <si>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</si>
  <si>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</si>
  <si>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</si>
  <si>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</si>
  <si>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</si>
  <si>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</si>
  <si>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</si>
  <si>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</si>
  <si>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</si>
  <si>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</si>
  <si>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</si>
  <si>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</si>
  <si>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</si>
  <si>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</si>
  <si>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</si>
  <si>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</si>
  <si>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</si>
  <si>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</si>
  <si>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</si>
  <si>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</si>
  <si>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</si>
  <si>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</si>
  <si>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</si>
  <si>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</si>
  <si>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</si>
  <si>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</si>
  <si>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</si>
  <si>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</si>
  <si>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</si>
  <si>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</si>
  <si>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</si>
  <si>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</si>
  <si>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</si>
  <si>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</si>
  <si>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</si>
  <si>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</si>
  <si>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</si>
  <si>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</si>
  <si>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</si>
  <si>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</si>
  <si>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</si>
  <si>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</si>
  <si>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</si>
  <si>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</si>
  <si>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</si>
  <si>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</si>
  <si>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</si>
  <si>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</si>
  <si>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</si>
  <si>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</si>
  <si>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</si>
  <si>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</si>
  <si>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</si>
  <si>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</si>
  <si>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</si>
  <si>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</si>
  <si>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</si>
  <si>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</si>
  <si>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</si>
  <si>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</si>
  <si>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</si>
  <si>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</si>
  <si>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</si>
  <si>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</si>
  <si>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</si>
  <si>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</si>
  <si>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</si>
  <si>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</si>
  <si>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</si>
  <si>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</si>
  <si>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</si>
  <si>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</si>
  <si>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</si>
  <si>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</si>
  <si>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</si>
  <si>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</si>
  <si>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</si>
  <si>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</si>
  <si>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</si>
  <si>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</si>
  <si>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</si>
  <si>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</si>
  <si>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</si>
  <si>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</si>
  <si>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</si>
  <si>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</si>
  <si>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</si>
  <si>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</si>
  <si>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</si>
  <si>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</si>
  <si>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</si>
  <si>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</si>
  <si>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</si>
  <si>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</si>
  <si>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</si>
  <si>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</si>
  <si>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</si>
  <si>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</si>
  <si>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</si>
  <si>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</si>
  <si>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</si>
  <si>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</si>
  <si>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</si>
  <si>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</si>
  <si>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</si>
  <si>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</si>
  <si>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</si>
  <si>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</si>
  <si>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</si>
  <si>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</si>
  <si>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</si>
  <si>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</si>
  <si>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</si>
  <si>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</si>
  <si>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</si>
  <si>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</si>
  <si>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</si>
  <si>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</si>
  <si>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</si>
  <si>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</si>
  <si>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</si>
  <si>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</si>
  <si>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</si>
  <si>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</si>
  <si>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</si>
  <si>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</si>
  <si>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</si>
  <si>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</si>
  <si>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</si>
  <si>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</si>
  <si>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</si>
  <si>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</si>
  <si>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</si>
  <si>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</si>
  <si>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</si>
  <si>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</si>
  <si>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</si>
  <si>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</si>
  <si>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</si>
  <si>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</si>
  <si>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</si>
  <si>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</si>
  <si>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</si>
  <si>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</si>
  <si>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</si>
  <si>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</si>
  <si>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</si>
  <si>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</si>
  <si>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</si>
  <si>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</si>
  <si>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</si>
  <si>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</si>
  <si>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</si>
  <si>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</si>
  <si>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</si>
  <si>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</si>
  <si>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</si>
  <si>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</si>
  <si>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</si>
  <si>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</si>
  <si>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</si>
  <si>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</si>
  <si>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</si>
  <si>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</si>
  <si>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</si>
  <si>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</si>
  <si>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</si>
  <si>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</si>
  <si>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</si>
  <si>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</si>
  <si>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</si>
  <si>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</si>
  <si>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</si>
  <si>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</si>
  <si>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</si>
  <si>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</si>
  <si>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</si>
  <si>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</si>
  <si>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</si>
  <si>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</si>
  <si>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</si>
  <si>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</si>
  <si>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</si>
  <si>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</si>
  <si>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</si>
  <si>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</si>
  <si>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</si>
  <si>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</si>
  <si>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</si>
  <si>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</si>
  <si>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</si>
  <si>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</si>
  <si>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</si>
  <si>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</si>
  <si>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</si>
  <si>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</si>
  <si>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</si>
  <si>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</si>
  <si>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</si>
  <si>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</si>
  <si>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</si>
  <si>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</si>
  <si>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</si>
  <si>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</si>
  <si>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</si>
  <si>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</si>
  <si>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</si>
  <si>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</si>
  <si>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</si>
  <si>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</si>
  <si>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</si>
  <si>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</si>
  <si>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</si>
  <si>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</si>
  <si>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</si>
  <si>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</si>
  <si>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</si>
  <si>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</si>
  <si>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</si>
  <si>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</si>
  <si>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</si>
  <si>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</si>
  <si>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</si>
  <si>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</si>
  <si>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</si>
  <si>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</si>
  <si>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</si>
  <si>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</si>
  <si>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</si>
  <si>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</si>
  <si>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</si>
  <si>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</si>
  <si>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</si>
  <si>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</si>
  <si>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</si>
  <si>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</si>
  <si>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</si>
  <si>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</si>
  <si>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</si>
  <si>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</si>
  <si>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</si>
  <si>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</si>
  <si>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</si>
  <si>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</si>
  <si>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</si>
  <si>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</si>
  <si>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</si>
  <si>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</si>
  <si>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</si>
  <si>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</si>
  <si>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</si>
  <si>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</si>
  <si>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</si>
  <si>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</si>
  <si>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</si>
  <si>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</si>
  <si>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</si>
  <si>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</si>
  <si>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</si>
  <si>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</si>
  <si>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</si>
  <si>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</si>
  <si>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</si>
  <si>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</si>
  <si>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</si>
  <si>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</si>
  <si>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</si>
  <si>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</si>
  <si>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</si>
  <si>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</si>
  <si>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</si>
  <si>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</si>
  <si>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</si>
  <si>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</si>
  <si>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</si>
  <si>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</si>
  <si>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</si>
  <si>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</si>
  <si>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</si>
  <si>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</si>
  <si>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</si>
  <si>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</si>
  <si>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</si>
  <si>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</si>
  <si>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</si>
  <si>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</si>
  <si>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</si>
  <si>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</si>
  <si>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</si>
  <si>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</si>
  <si>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</si>
  <si>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</si>
  <si>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</si>
  <si>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</si>
  <si>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</si>
  <si>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</si>
  <si>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</si>
  <si>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</si>
  <si>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</si>
  <si>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</si>
  <si>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</si>
  <si>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</si>
  <si>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</si>
  <si>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</si>
  <si>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</si>
  <si>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</si>
  <si>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</si>
  <si>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</si>
  <si>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</si>
  <si>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</si>
  <si>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</si>
  <si>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</si>
  <si>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</si>
  <si>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</si>
  <si>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</si>
  <si>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</si>
  <si>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</si>
  <si>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</si>
  <si>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</si>
  <si>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</si>
  <si>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</si>
  <si>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</si>
  <si>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</si>
  <si>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</si>
  <si>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</si>
  <si>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</si>
  <si>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</si>
  <si>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</si>
  <si>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</si>
  <si>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</si>
  <si>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</si>
  <si>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</si>
  <si>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</si>
  <si>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</si>
  <si>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</si>
  <si>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</si>
  <si>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</si>
  <si>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</si>
  <si>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</si>
  <si>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</si>
  <si>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</si>
  <si>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</si>
  <si>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</si>
  <si>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</si>
  <si>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</si>
  <si>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</si>
  <si>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</si>
  <si>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</si>
  <si>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</si>
  <si>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</si>
  <si>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</si>
  <si>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</si>
  <si>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</si>
  <si>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</si>
  <si>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</si>
  <si>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</si>
  <si>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</si>
  <si>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</si>
  <si>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</si>
  <si>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</si>
  <si>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</si>
  <si>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</si>
  <si>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</si>
  <si>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</si>
  <si>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</si>
  <si>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</si>
  <si>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</si>
  <si>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</si>
  <si>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</si>
  <si>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</si>
  <si>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</si>
  <si>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</si>
  <si>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</si>
  <si>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</si>
  <si>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</si>
  <si>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</si>
  <si>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</si>
  <si>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</si>
  <si>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</si>
  <si>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</si>
  <si>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</si>
  <si>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</si>
  <si>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</si>
  <si>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</si>
  <si>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</si>
  <si>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</si>
  <si>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</si>
  <si>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</si>
  <si>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</si>
  <si>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</si>
  <si>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</si>
  <si>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</si>
  <si>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</si>
  <si>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</si>
  <si>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</si>
  <si>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</si>
  <si>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</si>
  <si>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</si>
  <si>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</si>
  <si>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</si>
  <si>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</si>
  <si>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</si>
  <si>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</si>
  <si>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</si>
  <si>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</si>
  <si>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</si>
  <si>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</si>
  <si>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</si>
  <si>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</si>
  <si>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</si>
  <si>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</si>
  <si>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</si>
  <si>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</si>
  <si>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</si>
  <si>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</si>
  <si>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</si>
  <si>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</si>
  <si>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</si>
  <si>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</si>
  <si>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</si>
  <si>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</si>
  <si>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</si>
  <si>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</si>
  <si>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</si>
  <si>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</si>
  <si>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</si>
  <si>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</si>
  <si>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</si>
  <si>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</si>
  <si>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</si>
  <si>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</si>
  <si>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</si>
  <si>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</si>
  <si>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</si>
  <si>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</si>
  <si>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</si>
  <si>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</si>
  <si>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</si>
  <si>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</si>
  <si>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</si>
  <si>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</si>
  <si>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</si>
  <si>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</si>
  <si>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</si>
  <si>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</si>
  <si>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</si>
  <si>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</si>
  <si>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</si>
  <si>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</si>
  <si>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</si>
  <si>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</si>
  <si>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</si>
  <si>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</si>
  <si>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</si>
  <si>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</si>
  <si>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</si>
  <si>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</si>
  <si>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</si>
  <si>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</si>
  <si>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</si>
  <si>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</si>
  <si>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</si>
  <si>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</si>
  <si>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</si>
  <si>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</si>
  <si>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</si>
  <si>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</si>
  <si>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</si>
  <si>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</si>
  <si>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</si>
  <si>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</si>
  <si>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</si>
  <si>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</si>
  <si>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</si>
  <si>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</si>
  <si>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</si>
  <si>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</si>
  <si>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</si>
  <si>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</si>
  <si>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</si>
  <si>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</si>
  <si>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</si>
  <si>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</si>
  <si>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</si>
  <si>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</si>
  <si>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</si>
  <si>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</si>
  <si>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</si>
  <si>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</si>
  <si>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</si>
  <si>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</si>
  <si>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</si>
  <si>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</si>
  <si>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</si>
  <si>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</si>
  <si>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</si>
  <si>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</si>
  <si>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</si>
  <si>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</si>
  <si>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</si>
  <si>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</si>
  <si>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</si>
  <si>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</si>
  <si>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</si>
  <si>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</si>
  <si>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</si>
  <si>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</si>
  <si>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</si>
  <si>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</si>
  <si>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</si>
  <si>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</si>
  <si>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</si>
  <si>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</si>
  <si>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</si>
  <si>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</si>
  <si>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</si>
  <si>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</si>
  <si>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</si>
  <si>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</si>
  <si>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</si>
  <si>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</si>
  <si>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</si>
  <si>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</si>
  <si>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</si>
  <si>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</si>
  <si>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</si>
  <si>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</si>
  <si>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</si>
  <si>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</si>
  <si>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</si>
  <si>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</si>
  <si>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</si>
  <si>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</si>
  <si>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</si>
  <si>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</si>
  <si>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</si>
  <si>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</si>
  <si>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</si>
  <si>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</si>
  <si>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</si>
  <si>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</si>
  <si>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</si>
  <si>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</si>
  <si>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</si>
  <si>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</si>
  <si>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</si>
  <si>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</si>
  <si>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</si>
  <si>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</si>
  <si>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</si>
  <si>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</si>
  <si>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</si>
  <si>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</si>
  <si>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</si>
  <si>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</si>
  <si>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</si>
  <si>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</si>
  <si>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</si>
  <si>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</si>
  <si>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</si>
  <si>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</si>
  <si>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</si>
  <si>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</si>
  <si>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</si>
  <si>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</si>
  <si>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</si>
  <si>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</si>
  <si>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</si>
  <si>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</si>
  <si>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</si>
  <si>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</si>
  <si>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</si>
  <si>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</si>
  <si>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</si>
  <si>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</si>
  <si>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</si>
  <si>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</si>
  <si>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</si>
  <si>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</si>
  <si>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</si>
  <si>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</si>
  <si>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</si>
  <si>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</si>
  <si>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</si>
  <si>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</si>
  <si>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</si>
  <si>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</si>
  <si>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</si>
  <si>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</si>
  <si>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</si>
  <si>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</si>
  <si>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</si>
  <si>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</si>
  <si>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</si>
  <si>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</si>
  <si>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</si>
  <si>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</si>
  <si>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</si>
  <si>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</si>
  <si>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</si>
  <si>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</si>
  <si>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</si>
  <si>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</si>
  <si>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</si>
  <si>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</si>
  <si>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</si>
  <si>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</si>
  <si>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</si>
  <si>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</si>
  <si>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</si>
  <si>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</si>
  <si>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</si>
  <si>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</si>
  <si>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</si>
  <si>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</si>
  <si>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</si>
  <si>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</si>
  <si>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</si>
  <si>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</si>
  <si>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</si>
  <si>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</si>
  <si>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</si>
  <si>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</si>
  <si>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</si>
  <si>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</si>
  <si>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</si>
  <si>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</si>
  <si>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</si>
  <si>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</si>
  <si>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</si>
  <si>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</si>
  <si>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</si>
  <si>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</si>
  <si>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</si>
  <si>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</si>
  <si>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</si>
  <si>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</si>
  <si>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</si>
  <si>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</si>
  <si>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</si>
  <si>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</si>
  <si>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</si>
  <si>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</si>
  <si>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</si>
  <si>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</si>
  <si>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</si>
  <si>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</si>
  <si>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</si>
  <si>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</si>
  <si>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</si>
  <si>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</si>
  <si>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</si>
  <si>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</si>
  <si>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</si>
  <si>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</si>
  <si>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</si>
  <si>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</si>
  <si>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</si>
  <si>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</si>
  <si>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</si>
  <si>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</si>
  <si>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</si>
  <si>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</si>
  <si>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</si>
  <si>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</si>
  <si>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</si>
  <si>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</si>
  <si>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</si>
  <si>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</si>
  <si>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</si>
  <si>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</si>
  <si>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</si>
  <si>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</si>
  <si>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</si>
  <si>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</si>
  <si>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</si>
  <si>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</si>
  <si>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</si>
  <si>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</si>
  <si>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</si>
  <si>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</si>
  <si>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</si>
  <si>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</si>
  <si>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</si>
  <si>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</si>
  <si>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</si>
  <si>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</si>
  <si>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</si>
  <si>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</si>
  <si>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</si>
  <si>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</si>
  <si>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</si>
  <si>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</si>
  <si>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</si>
  <si>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</si>
  <si>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</si>
  <si>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</si>
  <si>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</si>
  <si>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</si>
  <si>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</si>
  <si>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</si>
  <si>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</si>
  <si>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</si>
  <si>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</si>
  <si>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</si>
  <si>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</si>
  <si>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</si>
  <si>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</si>
  <si>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</si>
  <si>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</si>
  <si>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</si>
  <si>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</si>
  <si>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</si>
  <si>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</si>
  <si>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</si>
  <si>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</si>
  <si>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</si>
  <si>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</si>
  <si>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</si>
  <si>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</si>
  <si>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</si>
  <si>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</si>
  <si>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</si>
  <si>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</si>
  <si>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</si>
  <si>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</si>
  <si>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</si>
  <si>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</si>
  <si>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</si>
  <si>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</si>
  <si>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</si>
  <si>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</si>
  <si>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</si>
  <si>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</si>
  <si>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</si>
  <si>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</si>
  <si>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</si>
  <si>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</si>
  <si>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</si>
  <si>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</si>
  <si>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</si>
  <si>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</si>
  <si>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</si>
  <si>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</si>
  <si>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</si>
  <si>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</si>
  <si>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</si>
  <si>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</si>
  <si>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</si>
  <si>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</si>
  <si>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</si>
  <si>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</si>
  <si>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</si>
  <si>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</si>
  <si>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</si>
  <si>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</si>
  <si>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</si>
  <si>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</si>
  <si>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</si>
  <si>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</si>
  <si>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</si>
  <si>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</si>
  <si>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</si>
  <si>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</si>
  <si>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</si>
  <si>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</si>
  <si>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</si>
  <si>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</si>
  <si>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</si>
  <si>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</si>
  <si>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</si>
  <si>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</si>
  <si>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</si>
  <si>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</si>
  <si>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</si>
  <si>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</si>
  <si>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</si>
  <si>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</si>
  <si>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</si>
  <si>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</si>
  <si>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</si>
  <si>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</si>
  <si>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</si>
  <si>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</si>
  <si>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</si>
  <si>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</si>
  <si>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</si>
  <si>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</si>
  <si>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</si>
  <si>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</si>
  <si>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</si>
  <si>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</si>
  <si>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</si>
  <si>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</si>
  <si>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</si>
  <si>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</si>
  <si>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</si>
  <si>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</si>
  <si>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</si>
  <si>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</si>
  <si>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</si>
  <si>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</si>
  <si>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</si>
  <si>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</si>
  <si>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</si>
  <si>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</si>
  <si>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</si>
  <si>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</si>
  <si>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</si>
  <si>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</si>
  <si>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</si>
  <si>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</si>
  <si>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</si>
  <si>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</si>
  <si>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</si>
  <si>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</si>
  <si>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</si>
  <si>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</si>
  <si>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</si>
  <si>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</si>
  <si>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</si>
  <si>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</si>
  <si>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</si>
  <si>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</si>
  <si>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</si>
  <si>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</si>
  <si>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</si>
  <si>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</si>
  <si>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</si>
  <si>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</si>
  <si>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</si>
  <si>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</si>
  <si>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</si>
  <si>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</si>
  <si>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</si>
  <si>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</si>
  <si>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</si>
  <si>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</si>
  <si>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</si>
  <si>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</si>
  <si>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</si>
  <si>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</si>
  <si>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</si>
  <si>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</si>
  <si>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</si>
  <si>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</si>
  <si>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</si>
  <si>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</si>
  <si>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</si>
  <si>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</si>
  <si>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</si>
  <si>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</si>
  <si>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</si>
  <si>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</si>
  <si>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</si>
  <si>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</si>
  <si>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</si>
  <si>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</si>
  <si>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</si>
  <si>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</si>
  <si>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</si>
  <si>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</si>
  <si>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</si>
  <si>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</si>
  <si>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</si>
  <si>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</si>
  <si>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</si>
  <si>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</si>
  <si>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</si>
  <si>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</si>
  <si>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</si>
  <si>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</si>
  <si>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</si>
  <si>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</si>
  <si>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</si>
  <si>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</si>
  <si>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</si>
  <si>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</si>
  <si>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</si>
  <si>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</si>
  <si>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</si>
  <si>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</si>
  <si>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</si>
  <si>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</si>
  <si>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</si>
  <si>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</si>
  <si>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</si>
  <si>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</si>
  <si>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</si>
  <si>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</si>
  <si>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</si>
  <si>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</si>
  <si>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</si>
  <si>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</si>
  <si>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</si>
  <si>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</si>
  <si>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</si>
  <si>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</si>
  <si>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</si>
  <si>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</si>
  <si>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</si>
  <si>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</si>
  <si>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</si>
  <si>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</si>
  <si>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</si>
  <si>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</si>
  <si>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</si>
  <si>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</si>
  <si>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</si>
  <si>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</si>
  <si>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</si>
  <si>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</si>
  <si>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</si>
  <si>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</si>
  <si>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</si>
  <si>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</si>
  <si>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</si>
  <si>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</si>
  <si>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</si>
  <si>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</si>
  <si>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</si>
  <si>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</si>
  <si>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</si>
  <si>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</si>
  <si>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</si>
  <si>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</si>
  <si>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</si>
  <si>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</si>
  <si>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</si>
  <si>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</si>
  <si>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</si>
  <si>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</si>
  <si>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</si>
  <si>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</si>
  <si>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</si>
  <si>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</si>
  <si>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</si>
  <si>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</si>
  <si>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</si>
  <si>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</si>
  <si>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</si>
  <si>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</si>
  <si>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</si>
  <si>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</si>
  <si>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</si>
  <si>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</si>
  <si>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</si>
  <si>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</si>
  <si>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</si>
  <si>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</si>
  <si>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</si>
  <si>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</si>
  <si>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</si>
  <si>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</si>
  <si>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</si>
  <si>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</si>
  <si>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</si>
  <si>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</si>
  <si>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</si>
  <si>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</si>
  <si>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</si>
  <si>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</si>
  <si>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</si>
  <si>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</si>
  <si>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</si>
  <si>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</si>
  <si>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</si>
  <si>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</si>
  <si>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</si>
  <si>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</si>
  <si>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</si>
  <si>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</si>
  <si>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</si>
  <si>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</si>
  <si>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</si>
  <si>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</si>
  <si>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</si>
  <si>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</si>
  <si>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</si>
  <si>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</si>
  <si>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</si>
  <si>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</si>
  <si>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</si>
  <si>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</si>
  <si>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</si>
  <si>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</si>
  <si>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</si>
  <si>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</si>
  <si>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</si>
  <si>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</si>
  <si>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</si>
  <si>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</si>
  <si>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</si>
  <si>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</si>
  <si>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</si>
  <si>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</si>
  <si>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</si>
  <si>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</si>
  <si>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</si>
  <si>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</si>
  <si>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</si>
  <si>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</si>
  <si>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</si>
  <si>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</si>
  <si>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</si>
  <si>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</si>
  <si>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</si>
  <si>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</si>
  <si>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</si>
  <si>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</si>
  <si>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</si>
  <si>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</si>
  <si>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</si>
  <si>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</si>
  <si>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</si>
  <si>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</si>
  <si>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</si>
  <si>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</si>
  <si>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</si>
  <si>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</si>
  <si>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</si>
  <si>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</si>
  <si>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</si>
  <si>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</si>
  <si>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</si>
  <si>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</si>
  <si>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</si>
  <si>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</si>
  <si>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</si>
  <si>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</si>
  <si>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</si>
  <si>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</si>
  <si>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</si>
  <si>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</si>
  <si>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</si>
  <si>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</si>
  <si>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</si>
  <si>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</si>
  <si>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</si>
  <si>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</si>
  <si>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</si>
  <si>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</si>
  <si>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</si>
  <si>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</si>
  <si>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</si>
  <si>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</si>
  <si>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</si>
  <si>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</si>
  <si>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</si>
  <si>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</si>
  <si>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</si>
  <si>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</si>
  <si>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</si>
  <si>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</si>
  <si>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</si>
  <si>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</si>
  <si>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</si>
  <si>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</si>
  <si>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</si>
  <si>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</si>
  <si>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</si>
  <si>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</si>
  <si>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</si>
  <si>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</si>
  <si>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</si>
  <si>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</si>
  <si>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</si>
  <si>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</si>
  <si>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</si>
  <si>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</si>
  <si>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</si>
  <si>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</si>
  <si>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</si>
  <si>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</si>
  <si>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</si>
  <si>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</si>
  <si>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</si>
  <si>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</si>
  <si>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</si>
  <si>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</si>
  <si>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</si>
  <si>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</si>
  <si>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</si>
  <si>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</si>
  <si>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</si>
  <si>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</si>
  <si>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</si>
  <si>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</si>
  <si>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</si>
  <si>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</si>
  <si>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</si>
  <si>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</si>
  <si>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</si>
  <si>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</si>
  <si>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</si>
  <si>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</si>
  <si>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</si>
  <si>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</si>
  <si>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</si>
  <si>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</si>
  <si>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</si>
  <si>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</si>
  <si>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</si>
  <si>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</si>
  <si>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</si>
  <si>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</si>
  <si>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</si>
  <si>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</si>
  <si>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</si>
  <si>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</si>
  <si>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</si>
  <si>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</si>
  <si>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</si>
  <si>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</si>
  <si>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</si>
  <si>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</si>
  <si>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</si>
  <si>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</si>
  <si>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</si>
  <si>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</si>
  <si>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</si>
  <si>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</si>
  <si>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</si>
  <si>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</si>
  <si>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</si>
  <si>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</si>
  <si>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</si>
  <si>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</si>
  <si>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</si>
  <si>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</si>
  <si>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</si>
  <si>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</si>
  <si>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</si>
  <si>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</si>
  <si>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</si>
  <si>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</si>
  <si>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</si>
  <si>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</si>
  <si>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</si>
  <si>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</si>
  <si>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</si>
  <si>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</si>
  <si>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</si>
  <si>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</si>
  <si>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</si>
  <si>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</si>
  <si>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</si>
  <si>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</si>
  <si>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</si>
  <si>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</si>
  <si>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</si>
  <si>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</si>
  <si>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</si>
  <si>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</si>
  <si>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</si>
  <si>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</si>
  <si>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</si>
  <si>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</si>
  <si>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</si>
  <si>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</si>
  <si>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</si>
  <si>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</si>
  <si>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</si>
  <si>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</si>
  <si>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</si>
  <si>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</si>
  <si>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</si>
  <si>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</si>
  <si>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</si>
  <si>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</si>
  <si>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</si>
  <si>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</si>
  <si>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</si>
  <si>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</si>
  <si>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</si>
  <si>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</si>
  <si>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</si>
  <si>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</si>
  <si>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</si>
  <si>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</si>
  <si>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</si>
  <si>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</si>
  <si>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</si>
  <si>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</si>
  <si>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</si>
  <si>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</si>
  <si>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</si>
  <si>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</si>
  <si>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</si>
  <si>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</si>
  <si>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</si>
  <si>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</si>
  <si>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</si>
  <si>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</si>
  <si>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</si>
  <si>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</si>
  <si>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</si>
  <si>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</si>
  <si>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</si>
  <si>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</si>
  <si>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</si>
  <si>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</si>
  <si>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</si>
  <si>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</si>
  <si>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</si>
  <si>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</si>
  <si>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</si>
  <si>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</si>
  <si>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</si>
  <si>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</si>
  <si>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</si>
  <si>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</si>
  <si>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</si>
  <si>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</si>
  <si>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</si>
  <si>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</si>
  <si>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</si>
  <si>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</si>
  <si>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</si>
  <si>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</si>
  <si>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</si>
  <si>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</si>
  <si>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</si>
  <si>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</si>
  <si>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</si>
  <si>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</si>
  <si>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</si>
  <si>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</si>
  <si>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</si>
  <si>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</si>
  <si>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</si>
  <si>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</si>
  <si>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</si>
  <si>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</si>
  <si>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</si>
  <si>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</si>
  <si>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</si>
  <si>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</si>
  <si>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</si>
  <si>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</si>
  <si>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</si>
  <si>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</si>
  <si>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</si>
  <si>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</si>
  <si>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</si>
  <si>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</si>
  <si>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</si>
  <si>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</si>
  <si>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</si>
  <si>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</si>
  <si>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</si>
  <si>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</si>
  <si>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</si>
  <si>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</si>
  <si>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</si>
  <si>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</si>
  <si>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</si>
  <si>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</si>
  <si>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</si>
  <si>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</si>
  <si>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</si>
  <si>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</si>
  <si>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</si>
  <si>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</si>
  <si>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</si>
  <si>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</si>
  <si>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</si>
  <si>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</si>
  <si>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</si>
  <si>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</si>
  <si>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</si>
  <si>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</si>
  <si>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</si>
  <si>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</si>
  <si>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</si>
  <si>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</si>
  <si>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</si>
  <si>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</si>
  <si>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</si>
  <si>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</si>
  <si>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</si>
  <si>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</si>
  <si>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</si>
  <si>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</si>
  <si>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</si>
  <si>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</si>
  <si>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</si>
  <si>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</si>
  <si>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</si>
  <si>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</si>
  <si>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</si>
  <si>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</si>
  <si>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</si>
  <si>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</si>
  <si>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</si>
  <si>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</si>
  <si>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</si>
  <si>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</si>
  <si>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</si>
  <si>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</si>
  <si>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</si>
  <si>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</si>
  <si>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</si>
  <si>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</si>
  <si>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</si>
  <si>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</si>
  <si>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</si>
  <si>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</si>
  <si>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</si>
  <si>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</si>
  <si>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</si>
  <si>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</si>
  <si>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</si>
  <si>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</si>
  <si>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</si>
  <si>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</si>
  <si>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</si>
  <si>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</si>
  <si>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</si>
  <si>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</si>
  <si>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</si>
  <si>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</si>
  <si>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</si>
  <si>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</si>
  <si>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</si>
  <si>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</si>
  <si>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</si>
  <si>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</si>
  <si>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</si>
  <si>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</si>
  <si>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</si>
  <si>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</si>
  <si>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</si>
  <si>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</si>
  <si>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</si>
  <si>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</si>
  <si>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</si>
  <si>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</si>
  <si>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</si>
  <si>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</si>
  <si>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</si>
  <si>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</si>
  <si>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</si>
  <si>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</si>
  <si>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</si>
  <si>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</si>
  <si>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</si>
  <si>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</si>
  <si>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</si>
  <si>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</si>
  <si>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</si>
  <si>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</si>
  <si>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</si>
  <si>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</si>
  <si>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</si>
  <si>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</si>
  <si>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</si>
  <si>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</si>
  <si>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</si>
  <si>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</si>
  <si>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</si>
  <si>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</si>
  <si>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</si>
  <si>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</si>
  <si>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</si>
  <si>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</si>
  <si>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</si>
  <si>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</si>
  <si>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</si>
  <si>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</si>
  <si>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</si>
  <si>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</si>
  <si>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</si>
  <si>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</si>
  <si>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</si>
  <si>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</si>
  <si>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</si>
  <si>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</si>
  <si>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</si>
  <si>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</si>
  <si>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</si>
  <si>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</si>
  <si>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</si>
  <si>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</si>
  <si>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</si>
  <si>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</si>
  <si>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</si>
  <si>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</si>
  <si>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</si>
  <si>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</si>
  <si>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</si>
  <si>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</si>
  <si>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</si>
  <si>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</si>
  <si>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</si>
  <si>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</si>
  <si>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</si>
  <si>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</si>
  <si>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</si>
  <si>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</si>
  <si>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</si>
  <si>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</si>
  <si>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</si>
  <si>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</si>
  <si>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</si>
  <si>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</si>
  <si>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</si>
  <si>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</si>
  <si>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</si>
  <si>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</si>
  <si>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</si>
  <si>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</si>
  <si>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</si>
  <si>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</si>
  <si>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</si>
  <si>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</si>
  <si>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</si>
  <si>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</si>
  <si>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</si>
  <si>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</si>
  <si>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</si>
  <si>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</si>
  <si>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</si>
  <si>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</si>
  <si>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</si>
  <si>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</si>
  <si>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</si>
  <si>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</si>
  <si>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</si>
  <si>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</si>
  <si>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</si>
  <si>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</si>
  <si>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</si>
  <si>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</si>
  <si>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</si>
  <si>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</si>
  <si>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</si>
  <si>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</si>
  <si>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</si>
  <si>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</si>
  <si>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</si>
  <si>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</si>
  <si>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</si>
  <si>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</si>
  <si>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</si>
  <si>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</si>
  <si>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</si>
  <si>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</si>
  <si>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</si>
  <si>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</si>
  <si>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</si>
  <si>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</si>
  <si>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</si>
  <si>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</si>
  <si>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</si>
  <si>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</si>
  <si>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</si>
  <si>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</si>
  <si>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</si>
  <si>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</si>
  <si>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</si>
  <si>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</si>
  <si>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</si>
  <si>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</si>
  <si>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</si>
  <si>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</si>
  <si>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</si>
  <si>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</si>
  <si>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</si>
  <si>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</si>
  <si>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</si>
  <si>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</si>
  <si>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</si>
  <si>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</si>
  <si>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</si>
  <si>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</si>
  <si>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</si>
  <si>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</si>
  <si>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</si>
  <si>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</si>
  <si>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</si>
  <si>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</si>
  <si>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</si>
  <si>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</si>
  <si>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</si>
  <si>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</si>
  <si>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</si>
  <si>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</si>
  <si>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</si>
  <si>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</si>
  <si>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</si>
  <si>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</si>
  <si>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</si>
  <si>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</si>
  <si>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</si>
  <si>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</si>
  <si>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</si>
  <si>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</si>
  <si>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</si>
  <si>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</si>
  <si>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</si>
  <si>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</si>
  <si>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</si>
  <si>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</si>
  <si>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</si>
  <si>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</si>
  <si>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</si>
  <si>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</si>
  <si>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</si>
  <si>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</si>
  <si>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</si>
  <si>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</si>
  <si>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</si>
  <si>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</si>
  <si>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</si>
  <si>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</si>
  <si>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</si>
  <si>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</si>
  <si>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</si>
  <si>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</si>
  <si>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</si>
  <si>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</si>
  <si>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</si>
  <si>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</si>
  <si>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</si>
  <si>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</si>
  <si>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</si>
  <si>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</si>
  <si>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</si>
  <si>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</si>
  <si>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</si>
  <si>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</si>
  <si>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</si>
  <si>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</si>
  <si>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</si>
  <si>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</si>
  <si>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</si>
  <si>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</si>
  <si>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</si>
  <si>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</si>
  <si>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</si>
  <si>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</si>
  <si>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</si>
  <si>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</si>
  <si>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</si>
  <si>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</si>
  <si>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</si>
  <si>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</si>
  <si>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</si>
  <si>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</si>
  <si>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</si>
  <si>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</si>
  <si>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</si>
  <si>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</si>
  <si>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</si>
  <si>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</si>
  <si>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</si>
  <si>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</si>
  <si>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</si>
  <si>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</si>
  <si>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</si>
  <si>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</si>
  <si>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</si>
  <si>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</si>
  <si>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</si>
  <si>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</si>
  <si>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</si>
  <si>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</si>
  <si>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</si>
  <si>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</si>
  <si>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</si>
  <si>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</si>
  <si>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</si>
  <si>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</si>
  <si>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</si>
  <si>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</si>
  <si>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</si>
  <si>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</si>
  <si>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</si>
  <si>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</si>
  <si>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</si>
  <si>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</si>
  <si>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</si>
  <si>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</si>
  <si>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</si>
  <si>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</si>
  <si>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</si>
  <si>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</si>
  <si>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</si>
  <si>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</si>
  <si>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</si>
  <si>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</si>
  <si>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</si>
  <si>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</si>
  <si>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</si>
  <si>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</si>
  <si>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</si>
  <si>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</si>
  <si>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</si>
  <si>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</si>
  <si>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</si>
  <si>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</si>
  <si>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</si>
  <si>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</si>
  <si>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</si>
  <si>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</si>
  <si>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</si>
  <si>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</si>
  <si>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</si>
  <si>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</si>
  <si>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</si>
  <si>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</si>
  <si>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</si>
  <si>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</si>
  <si>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</si>
  <si>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</si>
  <si>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</si>
  <si>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</si>
  <si>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</si>
  <si>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</si>
  <si>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</si>
  <si>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</si>
  <si>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</si>
  <si>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</si>
  <si>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</si>
  <si>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</si>
  <si>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</si>
  <si>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</si>
  <si>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</si>
  <si>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</si>
  <si>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</si>
  <si>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</si>
  <si>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</si>
  <si>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</si>
  <si>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</si>
  <si>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</si>
  <si>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</si>
  <si>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</si>
  <si>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</si>
  <si>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</si>
  <si>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</si>
  <si>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</si>
  <si>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</si>
  <si>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</si>
  <si>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</si>
  <si>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</si>
  <si>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</si>
  <si>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</si>
  <si>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</si>
  <si>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</si>
  <si>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</si>
  <si>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</si>
  <si>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</si>
  <si>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</si>
  <si>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</si>
  <si>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</si>
  <si>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</si>
  <si>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</si>
  <si>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</si>
  <si>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</si>
  <si>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</si>
  <si>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</si>
  <si>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</si>
  <si>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</si>
  <si>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</si>
  <si>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</si>
  <si>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</si>
  <si>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</si>
  <si>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</si>
  <si>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</si>
  <si>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</si>
  <si>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</si>
  <si>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</si>
  <si>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</si>
  <si>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</si>
  <si>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</si>
  <si>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</si>
  <si>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</si>
  <si>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</si>
  <si>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</si>
  <si>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</si>
  <si>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</si>
  <si>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</si>
  <si>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</si>
  <si>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</si>
  <si>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</si>
  <si>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</si>
  <si>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</si>
  <si>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</si>
  <si>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</si>
  <si>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</si>
  <si>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</si>
  <si>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</si>
  <si>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</si>
  <si>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</si>
  <si>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</si>
  <si>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</si>
  <si>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</si>
  <si>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</si>
  <si>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</si>
  <si>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</si>
  <si>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</si>
  <si>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</si>
  <si>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</si>
  <si>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</si>
  <si>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</si>
  <si>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</si>
  <si>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</si>
  <si>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</si>
  <si>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</si>
  <si>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</si>
  <si>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</si>
  <si>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</si>
  <si>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</si>
  <si>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</si>
  <si>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</si>
  <si>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</si>
  <si>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</si>
  <si>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</si>
  <si>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</si>
  <si>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</si>
  <si>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</si>
  <si>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</si>
  <si>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</si>
  <si>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</si>
  <si>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</si>
  <si>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</si>
  <si>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</si>
  <si>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</si>
  <si>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</si>
  <si>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</si>
  <si>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</si>
  <si>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</si>
  <si>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</si>
  <si>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</si>
  <si>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</si>
  <si>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</si>
  <si>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</si>
  <si>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</si>
  <si>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</si>
  <si>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</si>
  <si>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</si>
  <si>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</si>
  <si>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</si>
  <si>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</si>
  <si>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</si>
  <si>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</si>
  <si>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</si>
  <si>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</si>
  <si>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</si>
  <si>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</si>
  <si>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</si>
  <si>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</si>
  <si>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</si>
  <si>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</si>
  <si>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</si>
  <si>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</si>
  <si>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</si>
  <si>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</si>
  <si>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</si>
  <si>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</si>
  <si>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</si>
  <si>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</si>
  <si>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</si>
  <si>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</si>
  <si>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</si>
  <si>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</si>
  <si>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</si>
  <si>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</si>
  <si>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</si>
  <si>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</si>
  <si>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</si>
  <si>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</si>
  <si>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</si>
  <si>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</si>
  <si>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</si>
  <si>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</si>
  <si>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</si>
  <si>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</si>
  <si>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</si>
  <si>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</si>
  <si>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</si>
  <si>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</si>
  <si>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</si>
  <si>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</si>
  <si>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</si>
  <si>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</si>
  <si>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</si>
  <si>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</si>
  <si>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</si>
  <si>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</si>
  <si>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</si>
  <si>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</si>
  <si>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</si>
  <si>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</si>
  <si>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</si>
  <si>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</si>
  <si>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</si>
  <si>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</si>
  <si>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</si>
  <si>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</si>
  <si>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</si>
  <si>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</si>
  <si>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</si>
  <si>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</si>
  <si>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</si>
  <si>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</si>
  <si>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</si>
  <si>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</si>
  <si>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</si>
  <si>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</si>
  <si>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</si>
  <si>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</si>
  <si>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</si>
  <si>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</si>
  <si>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</si>
  <si>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</si>
  <si>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</si>
  <si>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</si>
  <si>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</si>
  <si>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</si>
  <si>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</si>
  <si>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</si>
  <si>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</si>
  <si>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</si>
  <si>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</si>
  <si>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</si>
  <si>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</si>
  <si>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</si>
  <si>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</si>
  <si>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</si>
  <si>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</si>
  <si>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</si>
  <si>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</si>
  <si>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</si>
  <si>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</si>
  <si>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</si>
  <si>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</si>
  <si>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</si>
  <si>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</si>
  <si>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</si>
  <si>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</si>
  <si>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</si>
  <si>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</si>
  <si>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</si>
  <si>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</si>
  <si>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</si>
  <si>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</si>
  <si>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</si>
  <si>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</si>
  <si>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</si>
  <si>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</si>
  <si>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</si>
  <si>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</si>
  <si>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</si>
  <si>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</si>
  <si>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</si>
  <si>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</si>
  <si>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</si>
  <si>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</si>
  <si>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</si>
  <si>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</si>
  <si>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</si>
  <si>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</si>
  <si>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</si>
  <si>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</si>
  <si>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</si>
  <si>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</si>
  <si>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</si>
  <si>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</si>
  <si>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</si>
  <si>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</si>
  <si>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</si>
  <si>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</si>
  <si>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</si>
  <si>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</si>
  <si>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</si>
  <si>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</si>
  <si>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</si>
  <si>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</si>
  <si>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</si>
  <si>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</si>
  <si>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</si>
  <si>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</si>
  <si>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</si>
  <si>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</si>
  <si>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</si>
  <si>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</si>
  <si>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</si>
  <si>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</si>
  <si>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</si>
  <si>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</si>
  <si>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</si>
  <si>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</si>
  <si>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</si>
  <si>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</si>
  <si>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</si>
  <si>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</si>
  <si>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</si>
  <si>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</si>
  <si>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</si>
  <si>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</si>
  <si>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</si>
  <si>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</si>
  <si>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</si>
  <si>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</si>
  <si>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</si>
  <si>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</si>
  <si>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</si>
  <si>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</si>
  <si>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</si>
  <si>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</si>
  <si>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</si>
  <si>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</si>
  <si>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</si>
  <si>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</si>
  <si>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</si>
  <si>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</si>
  <si>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</si>
  <si>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</si>
  <si>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</si>
  <si>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</si>
  <si>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</si>
  <si>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</si>
  <si>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</si>
  <si>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</si>
  <si>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</si>
  <si>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</si>
  <si>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</si>
  <si>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</si>
  <si>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</si>
  <si>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</si>
  <si>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</si>
  <si>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</si>
  <si>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</si>
  <si>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</si>
  <si>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</si>
  <si>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</si>
  <si>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</si>
  <si>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</si>
  <si>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</si>
  <si>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</si>
  <si>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</si>
  <si>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</si>
  <si>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</si>
  <si>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</si>
  <si>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</si>
  <si>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</si>
  <si>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</si>
  <si>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</si>
  <si>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</si>
  <si>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</si>
  <si>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</si>
  <si>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</si>
  <si>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</si>
  <si>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</si>
  <si>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</si>
  <si>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</si>
  <si>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</si>
  <si>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</si>
  <si>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</si>
  <si>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</si>
  <si>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</si>
  <si>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</si>
  <si>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</si>
  <si>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</si>
  <si>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</si>
  <si>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</si>
  <si>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</si>
  <si>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</si>
  <si>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</si>
  <si>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</si>
  <si>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</si>
  <si>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</si>
  <si>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</si>
  <si>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</si>
  <si>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</si>
  <si>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</si>
  <si>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</si>
  <si>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</si>
  <si>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</si>
  <si>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</si>
  <si>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</si>
  <si>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</si>
  <si>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</si>
  <si>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</si>
  <si>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</si>
  <si>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</si>
  <si>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</si>
  <si>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</si>
  <si>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</si>
  <si>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</si>
  <si>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</si>
  <si>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</si>
  <si>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</si>
  <si>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</si>
  <si>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</si>
  <si>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</si>
  <si>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</si>
  <si>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</si>
  <si>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</si>
  <si>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</si>
  <si>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</si>
  <si>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</si>
  <si>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</si>
  <si>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</si>
  <si>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</si>
  <si>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</si>
  <si>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</si>
  <si>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</si>
  <si>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</si>
  <si>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</si>
  <si>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</si>
  <si>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</si>
  <si>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</si>
  <si>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</si>
  <si>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</si>
  <si>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</si>
  <si>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</si>
  <si>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</si>
  <si>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</si>
  <si>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</si>
  <si>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</si>
  <si>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</si>
  <si>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</si>
  <si>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</si>
  <si>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</si>
  <si>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</si>
  <si>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</si>
  <si>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</si>
  <si>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</si>
  <si>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</si>
  <si>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</si>
  <si>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</si>
  <si>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</si>
  <si>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</si>
  <si>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</si>
  <si>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</si>
  <si>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</si>
  <si>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</si>
  <si>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</si>
  <si>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</si>
  <si>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</si>
  <si>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</si>
  <si>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</si>
  <si>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</si>
  <si>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</si>
  <si>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</si>
  <si>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</si>
  <si>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</si>
  <si>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</si>
  <si>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</si>
  <si>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</si>
  <si>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</si>
  <si>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</si>
  <si>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</si>
  <si>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</si>
  <si>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</si>
  <si>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</si>
  <si>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</si>
  <si>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</si>
  <si>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</si>
  <si>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</si>
  <si>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</si>
  <si>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</si>
  <si>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</si>
  <si>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</si>
  <si>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</si>
  <si>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</si>
  <si>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</si>
  <si>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</si>
  <si>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</si>
  <si>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</si>
  <si>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</si>
  <si>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</si>
  <si>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</si>
  <si>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</si>
  <si>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</si>
  <si>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</si>
  <si>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</si>
  <si>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</si>
  <si>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</si>
  <si>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</si>
  <si>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</si>
  <si>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</si>
  <si>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</si>
  <si>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</si>
  <si>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</si>
  <si>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</si>
  <si>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</si>
  <si>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</si>
  <si>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</si>
  <si>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</si>
  <si>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</si>
  <si>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</si>
  <si>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</si>
  <si>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</si>
  <si>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</si>
  <si>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</si>
  <si>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</si>
  <si>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</si>
  <si>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</si>
  <si>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</si>
  <si>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</si>
  <si>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</si>
  <si>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</si>
  <si>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</si>
  <si>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</si>
  <si>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</si>
  <si>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</si>
  <si>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</si>
  <si>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</si>
  <si>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</si>
  <si>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</si>
  <si>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</si>
  <si>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</si>
  <si>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</si>
  <si>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</si>
  <si>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</si>
  <si>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</si>
  <si>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</si>
  <si>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</si>
  <si>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</si>
  <si>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</si>
  <si>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</si>
  <si>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</si>
  <si>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</si>
  <si>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</si>
  <si>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</si>
  <si>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</si>
  <si>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</si>
  <si>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</si>
  <si>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</si>
  <si>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</si>
  <si>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</si>
  <si>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</si>
  <si>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</si>
  <si>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</si>
  <si>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</si>
  <si>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</si>
  <si>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</si>
  <si>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</si>
  <si>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</si>
  <si>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</si>
  <si>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</si>
  <si>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</si>
  <si>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</si>
  <si>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</si>
  <si>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</si>
  <si>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</si>
  <si>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</si>
  <si>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</si>
  <si>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</si>
  <si>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</si>
  <si>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</si>
  <si>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</si>
  <si>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</si>
  <si>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</si>
  <si>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</si>
  <si>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</si>
  <si>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</si>
  <si>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</si>
  <si>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</si>
  <si>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</si>
  <si>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</si>
  <si>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</si>
  <si>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</si>
  <si>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</si>
  <si>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</si>
  <si>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</si>
  <si>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</si>
  <si>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</si>
  <si>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</si>
  <si>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</si>
  <si>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</si>
  <si>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</si>
  <si>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</si>
  <si>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</si>
  <si>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</si>
  <si>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</si>
  <si>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</si>
  <si>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</si>
  <si>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</si>
  <si>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</si>
  <si>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</si>
  <si>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</si>
  <si>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</si>
  <si>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</si>
  <si>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</si>
  <si>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</si>
  <si>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</si>
  <si>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</si>
  <si>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</si>
  <si>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</si>
  <si>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</si>
  <si>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</si>
  <si>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</si>
  <si>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</si>
  <si>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</si>
  <si>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</si>
  <si>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</si>
  <si>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</si>
  <si>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</si>
  <si>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</si>
  <si>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</si>
  <si>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</si>
  <si>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</si>
  <si>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</si>
  <si>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</si>
  <si>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</si>
  <si>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</si>
  <si>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</si>
  <si>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</si>
  <si>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</si>
  <si>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</si>
  <si>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</si>
  <si>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</si>
  <si>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</si>
  <si>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</si>
  <si>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</si>
  <si>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</si>
  <si>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</si>
  <si>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</si>
  <si>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</si>
  <si>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</si>
  <si>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</si>
  <si>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</si>
  <si>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</si>
  <si>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</si>
  <si>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</si>
  <si>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</si>
  <si>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</si>
  <si>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</si>
  <si>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</si>
  <si>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</si>
  <si>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</si>
  <si>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</si>
  <si>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</si>
  <si>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</si>
  <si>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</si>
  <si>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</si>
  <si>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</si>
  <si>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</si>
  <si>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</si>
  <si>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</si>
  <si>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</si>
  <si>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</si>
  <si>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</si>
  <si>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</si>
  <si>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</si>
  <si>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</si>
  <si>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</si>
  <si>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</si>
  <si>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</si>
  <si>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</si>
  <si>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</si>
  <si>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</si>
  <si>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</si>
  <si>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</si>
  <si>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</si>
  <si>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</si>
  <si>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</si>
  <si>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</si>
  <si>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</si>
  <si>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</si>
  <si>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</si>
  <si>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</si>
  <si>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</si>
  <si>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</si>
  <si>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</si>
  <si>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</si>
  <si>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</si>
  <si>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</si>
  <si>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</si>
  <si>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</si>
  <si>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</si>
  <si>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</si>
  <si>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</si>
  <si>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</si>
  <si>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</si>
  <si>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</si>
  <si>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</si>
  <si>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</si>
  <si>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</si>
  <si>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</si>
  <si>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</si>
  <si>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</si>
  <si>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</si>
  <si>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</si>
  <si>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</si>
  <si>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</si>
  <si>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</si>
  <si>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</si>
  <si>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</si>
  <si>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</si>
  <si>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</si>
  <si>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</si>
  <si>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</si>
  <si>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</si>
  <si>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</si>
  <si>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</si>
  <si>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</si>
  <si>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</si>
  <si>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</si>
  <si>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</si>
  <si>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</si>
  <si>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</si>
  <si>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</si>
  <si>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</si>
  <si>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</si>
  <si>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</si>
  <si>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</si>
  <si>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</si>
  <si>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</si>
  <si>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</si>
  <si>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</si>
  <si>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</si>
  <si>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</si>
  <si>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</si>
  <si>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</si>
  <si>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</si>
  <si>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</si>
  <si>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</si>
  <si>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</si>
  <si>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</si>
  <si>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</si>
  <si>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</si>
  <si>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</si>
  <si>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</si>
  <si>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</si>
  <si>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</si>
  <si>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</si>
  <si>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</si>
  <si>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</si>
  <si>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</si>
  <si>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</si>
  <si>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</si>
  <si>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</si>
  <si>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</si>
  <si>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</si>
  <si>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</si>
  <si>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</si>
  <si>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</si>
  <si>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</si>
  <si>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</si>
  <si>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</si>
  <si>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</si>
  <si>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</si>
  <si>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</si>
  <si>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</si>
  <si>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</si>
  <si>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</si>
  <si>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</si>
  <si>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</si>
  <si>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</si>
  <si>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</si>
  <si>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</si>
  <si>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</si>
  <si>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</si>
  <si>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</si>
  <si>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</si>
  <si>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</si>
  <si>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</si>
  <si>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</si>
  <si>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</si>
  <si>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</si>
  <si>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</si>
  <si>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</si>
  <si>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</si>
  <si>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</si>
  <si>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</si>
  <si>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</si>
  <si>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</si>
  <si>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</si>
  <si>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</si>
  <si>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</si>
  <si>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</si>
  <si>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</si>
  <si>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</si>
  <si>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</si>
  <si>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</si>
  <si>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</si>
  <si>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</si>
  <si>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</si>
  <si>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</si>
  <si>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</si>
  <si>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</si>
  <si>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</si>
  <si>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</si>
  <si>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</si>
  <si>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</si>
  <si>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</si>
  <si>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</si>
  <si>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</si>
  <si>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</si>
  <si>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</si>
  <si>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</si>
  <si>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</si>
  <si>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</si>
  <si>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</si>
  <si>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</si>
  <si>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</si>
  <si>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</si>
  <si>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</si>
  <si>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</si>
  <si>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</si>
  <si>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</si>
  <si>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</si>
  <si>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</si>
  <si>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</si>
  <si>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</si>
  <si>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</si>
  <si>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</si>
  <si>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</si>
  <si>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</si>
  <si>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</si>
  <si>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</si>
  <si>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</si>
  <si>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</si>
  <si>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</si>
  <si>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</si>
  <si>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</si>
  <si>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</si>
  <si>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</si>
  <si>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</si>
  <si>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</si>
  <si>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</si>
  <si>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</si>
  <si>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</si>
  <si>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</si>
  <si>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</si>
  <si>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</si>
  <si>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</si>
  <si>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</si>
  <si>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</si>
  <si>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</si>
  <si>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</si>
  <si>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</si>
  <si>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</si>
  <si>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</si>
  <si>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</si>
  <si>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</si>
  <si>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</si>
  <si>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</si>
  <si>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</si>
  <si>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</si>
  <si>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</si>
  <si>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</si>
  <si>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</si>
  <si>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</si>
  <si>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</si>
  <si>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</si>
  <si>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</si>
  <si>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</si>
  <si>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</si>
  <si>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</si>
  <si>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</si>
  <si>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</si>
  <si>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</si>
  <si>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</si>
  <si>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</si>
  <si>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</si>
  <si>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</si>
  <si>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</si>
  <si>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</si>
  <si>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</si>
  <si>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</si>
  <si>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</si>
  <si>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</si>
  <si>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</si>
  <si>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</si>
  <si>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</si>
  <si>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</si>
  <si>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</si>
  <si>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</si>
  <si>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</si>
  <si>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</si>
  <si>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</si>
  <si>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</si>
  <si>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</si>
  <si>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</si>
  <si>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</si>
  <si>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</si>
  <si>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</si>
  <si>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</si>
  <si>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</si>
  <si>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</si>
  <si>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</si>
  <si>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</si>
  <si>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</si>
  <si>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</si>
  <si>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</si>
  <si>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</si>
  <si>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</si>
  <si>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</si>
  <si>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</si>
  <si>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</si>
  <si>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</si>
  <si>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</si>
  <si>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</si>
  <si>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</si>
  <si>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</si>
  <si>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</si>
  <si>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</si>
  <si>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</si>
  <si>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</si>
  <si>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</si>
  <si>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</si>
  <si>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</si>
  <si>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</si>
  <si>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</si>
  <si>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</si>
  <si>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</si>
  <si>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</si>
  <si>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</si>
  <si>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</si>
  <si>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</si>
  <si>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</si>
  <si>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</si>
  <si>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</si>
  <si>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</si>
  <si>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</si>
  <si>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</si>
  <si>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</si>
  <si>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</si>
  <si>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</si>
  <si>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</si>
  <si>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</si>
  <si>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</si>
  <si>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</si>
  <si>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</si>
  <si>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</si>
  <si>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</si>
  <si>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</si>
  <si>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</si>
  <si>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</si>
  <si>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</si>
  <si>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</si>
  <si>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</si>
  <si>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</si>
  <si>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</si>
  <si>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</si>
  <si>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</si>
  <si>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</si>
  <si>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</si>
  <si>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</si>
  <si>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</si>
  <si>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</si>
  <si>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</si>
  <si>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</si>
  <si>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</si>
  <si>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</si>
  <si>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</si>
  <si>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</si>
  <si>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</si>
  <si>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</si>
  <si>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</si>
  <si>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</si>
  <si>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</si>
  <si>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</si>
  <si>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</si>
  <si>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</si>
  <si>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</si>
  <si>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</si>
  <si>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</si>
  <si>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</si>
  <si>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</si>
  <si>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</si>
  <si>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</si>
  <si>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</si>
  <si>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</si>
  <si>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</si>
  <si>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</si>
  <si>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</si>
  <si>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</si>
  <si>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</si>
  <si>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</si>
  <si>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</si>
  <si>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</si>
  <si>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</si>
  <si>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</si>
  <si>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</si>
  <si>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</si>
  <si>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</si>
  <si>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</si>
  <si>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</si>
  <si>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</si>
  <si>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</si>
  <si>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</si>
  <si>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</si>
  <si>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</si>
  <si>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</si>
  <si>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</si>
  <si>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</si>
  <si>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</si>
  <si>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</si>
  <si>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</si>
  <si>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</si>
  <si>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</si>
  <si>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</si>
  <si>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</si>
  <si>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</si>
  <si>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</si>
  <si>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</si>
  <si>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</si>
  <si>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</si>
  <si>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</si>
  <si>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</si>
  <si>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</si>
  <si>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</si>
  <si>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</si>
  <si>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</si>
  <si>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</si>
  <si>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</si>
  <si>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</si>
  <si>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</si>
  <si>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</si>
  <si>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</si>
  <si>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</si>
  <si>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</si>
  <si>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</si>
  <si>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</si>
  <si>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</si>
  <si>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</si>
  <si>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</si>
  <si>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</si>
  <si>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</si>
  <si>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</si>
  <si>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</si>
  <si>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</si>
  <si>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</si>
  <si>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</si>
  <si>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</si>
  <si>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</si>
  <si>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</si>
  <si>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</si>
  <si>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</si>
  <si>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</si>
  <si>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</si>
  <si>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</si>
  <si>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</si>
  <si>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</si>
  <si>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</si>
  <si>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</si>
  <si>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</si>
  <si>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</si>
  <si>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</si>
  <si>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</si>
  <si>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</si>
  <si>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</si>
  <si>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</si>
  <si>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</si>
  <si>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</si>
  <si>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</si>
  <si>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</si>
  <si>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</si>
  <si>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</si>
  <si>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</si>
  <si>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</si>
  <si>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</si>
  <si>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</si>
  <si>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</si>
  <si>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</si>
  <si>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</si>
  <si>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</si>
  <si>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</si>
  <si>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</si>
  <si>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</si>
  <si>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</si>
  <si>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</si>
  <si>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</si>
  <si>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</si>
  <si>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</si>
  <si>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</si>
  <si>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</si>
  <si>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</si>
  <si>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</si>
  <si>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</si>
  <si>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</si>
  <si>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</si>
  <si>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</si>
  <si>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</si>
  <si>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</si>
  <si>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</si>
  <si>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</si>
  <si>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</si>
  <si>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</si>
  <si>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</si>
  <si>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</si>
  <si>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</si>
  <si>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</si>
  <si>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</si>
  <si>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</si>
  <si>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</si>
  <si>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</si>
  <si>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</si>
  <si>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</si>
  <si>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</si>
  <si>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</si>
  <si>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</si>
  <si>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</si>
  <si>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</si>
  <si>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</si>
  <si>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</si>
  <si>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</si>
  <si>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</si>
  <si>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</si>
  <si>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</si>
  <si>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</si>
  <si>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</si>
  <si>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</si>
  <si>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</si>
  <si>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</si>
  <si>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</si>
  <si>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</si>
  <si>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</si>
  <si>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</si>
  <si>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</si>
  <si>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</si>
  <si>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</si>
  <si>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</si>
  <si>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</si>
  <si>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</si>
  <si>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</si>
  <si>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</si>
  <si>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</si>
  <si>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</si>
  <si>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</si>
  <si>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</si>
  <si>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</si>
  <si>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</si>
  <si>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</si>
  <si>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</si>
  <si>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</si>
  <si>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</si>
  <si>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</si>
  <si>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</si>
  <si>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</si>
  <si>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</si>
  <si>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</si>
  <si>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</si>
  <si>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</si>
  <si>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</si>
  <si>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</si>
  <si>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</si>
  <si>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</si>
  <si>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</si>
  <si>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</si>
  <si>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</si>
  <si>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</si>
  <si>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</si>
  <si>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</si>
  <si>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</si>
  <si>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</si>
  <si>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</si>
  <si>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</si>
  <si>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</si>
  <si>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</si>
  <si>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</si>
  <si>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</si>
  <si>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</si>
  <si>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</si>
  <si>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</si>
  <si>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</si>
  <si>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</si>
  <si>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</si>
  <si>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</si>
  <si>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</si>
  <si>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</si>
  <si>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</si>
  <si>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</si>
  <si>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</si>
  <si>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</si>
  <si>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</si>
  <si>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</si>
  <si>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</si>
  <si>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</si>
  <si>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</si>
  <si>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</si>
  <si>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</si>
  <si>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</si>
  <si>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</si>
  <si>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</si>
  <si>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</si>
  <si>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</si>
  <si>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</si>
  <si>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</si>
  <si>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</si>
  <si>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</si>
  <si>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</si>
  <si>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</si>
  <si>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</si>
  <si>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</si>
  <si>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</si>
  <si>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</si>
  <si>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</si>
  <si>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</si>
  <si>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</si>
  <si>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</si>
  <si>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</si>
  <si>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</si>
  <si>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</si>
  <si>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</si>
  <si>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</si>
  <si>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</si>
  <si>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</si>
  <si>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</si>
  <si>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</si>
  <si>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</si>
  <si>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</si>
  <si>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</si>
  <si>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</si>
  <si>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</si>
  <si>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</si>
  <si>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</si>
  <si>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</si>
  <si>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</si>
  <si>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</si>
  <si>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</si>
  <si>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</si>
  <si>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</si>
  <si>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</si>
  <si>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</si>
  <si>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</si>
  <si>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</si>
  <si>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</si>
  <si>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</si>
  <si>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</si>
  <si>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</si>
  <si>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</si>
  <si>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</si>
  <si>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</si>
  <si>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</si>
  <si>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</si>
  <si>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</si>
  <si>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</si>
  <si>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</si>
  <si>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</si>
  <si>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</si>
  <si>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</si>
  <si>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</si>
  <si>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</si>
  <si>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</si>
  <si>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</si>
  <si>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</si>
  <si>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</si>
  <si>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</si>
  <si>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</si>
  <si>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</si>
  <si>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</si>
  <si>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</si>
  <si>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</si>
  <si>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</si>
  <si>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</si>
  <si>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</si>
  <si>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</si>
  <si>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</si>
  <si>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</si>
  <si>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</si>
  <si>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</si>
  <si>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</si>
  <si>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</si>
  <si>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</si>
  <si>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</si>
  <si>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</si>
  <si>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</si>
  <si>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</si>
  <si>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</si>
  <si>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</si>
  <si>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</si>
  <si>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</si>
  <si>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</si>
  <si>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</si>
  <si>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</si>
  <si>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</si>
  <si>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</si>
  <si>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</si>
  <si>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</si>
  <si>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</si>
  <si>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</si>
  <si>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</si>
  <si>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</si>
  <si>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</si>
  <si>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</si>
  <si>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</si>
  <si>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</si>
  <si>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</si>
  <si>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</si>
  <si>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</si>
  <si>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</si>
  <si>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</si>
  <si>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</si>
  <si>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</si>
  <si>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</si>
  <si>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</si>
  <si>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</si>
  <si>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</si>
  <si>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</si>
  <si>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</si>
  <si>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</si>
  <si>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</si>
  <si>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</si>
  <si>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</si>
  <si>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</si>
  <si>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</si>
  <si>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</si>
  <si>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</si>
  <si>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</si>
  <si>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</si>
  <si>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</si>
  <si>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</si>
  <si>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</si>
  <si>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</si>
  <si>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</si>
  <si>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</si>
  <si>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</si>
  <si>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</si>
  <si>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</si>
  <si>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</si>
  <si>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</si>
  <si>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</si>
  <si>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</si>
  <si>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</si>
  <si>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</si>
  <si>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</si>
  <si>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</si>
  <si>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</si>
  <si>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</si>
  <si>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</si>
  <si>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</si>
  <si>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</si>
  <si>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</si>
  <si>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</si>
  <si>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</si>
  <si>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</si>
  <si>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</si>
  <si>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</si>
  <si>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</si>
  <si>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</si>
  <si>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</si>
  <si>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</si>
  <si>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</si>
  <si>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</si>
  <si>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</si>
  <si>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</si>
  <si>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</si>
  <si>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</si>
  <si>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</si>
  <si>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</si>
  <si>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</si>
  <si>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</si>
  <si>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</si>
  <si>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</si>
  <si>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</si>
  <si>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</si>
  <si>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</si>
  <si>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</si>
  <si>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</si>
  <si>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</si>
  <si>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</si>
  <si>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</si>
  <si>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</si>
  <si>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</si>
  <si>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</si>
  <si>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</si>
  <si>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</si>
  <si>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</si>
  <si>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</si>
  <si>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</si>
  <si>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</si>
  <si>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</si>
  <si>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</si>
  <si>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</si>
  <si>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</si>
  <si>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</si>
  <si>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</si>
  <si>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</si>
  <si>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</si>
  <si>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</si>
  <si>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</si>
  <si>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</si>
  <si>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</si>
  <si>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</si>
  <si>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</si>
  <si>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</si>
  <si>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</si>
  <si>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</si>
  <si>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</si>
  <si>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</si>
  <si>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</si>
  <si>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</si>
  <si>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</si>
  <si>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</si>
  <si>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</si>
  <si>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</si>
  <si>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</si>
  <si>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</si>
  <si>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</si>
  <si>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</si>
  <si>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</si>
  <si>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</si>
  <si>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</si>
  <si>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</si>
  <si>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</si>
  <si>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</si>
  <si>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</si>
  <si>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</si>
  <si>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</si>
  <si>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</si>
  <si>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</si>
  <si>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</si>
  <si>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</si>
  <si>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</si>
  <si>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</si>
  <si>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</si>
  <si>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</si>
  <si>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</si>
  <si>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</si>
  <si>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</si>
  <si>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</si>
  <si>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</si>
  <si>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</si>
  <si>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</si>
  <si>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</si>
  <si>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</si>
  <si>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</si>
  <si>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</si>
  <si>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</si>
  <si>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</si>
  <si>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</si>
  <si>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</si>
  <si>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</si>
  <si>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</si>
  <si>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</si>
  <si>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</si>
  <si>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</si>
  <si>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</si>
  <si>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</si>
  <si>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</si>
  <si>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</si>
  <si>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</si>
  <si>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</si>
  <si>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</si>
  <si>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</si>
  <si>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</si>
  <si>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</si>
  <si>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</si>
  <si>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</si>
  <si>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</si>
  <si>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</si>
  <si>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</si>
  <si>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</si>
  <si>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</si>
  <si>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</si>
  <si>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</si>
  <si>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</si>
  <si>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</si>
  <si>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</si>
  <si>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</si>
  <si>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</si>
  <si>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</si>
  <si>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</si>
  <si>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</si>
  <si>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</si>
  <si>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</si>
  <si>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</si>
  <si>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</si>
  <si>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</si>
  <si>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</si>
  <si>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</si>
  <si>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</si>
  <si>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</si>
  <si>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</si>
  <si>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</si>
  <si>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</si>
  <si>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</si>
  <si>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</si>
  <si>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</si>
  <si>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</si>
  <si>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</si>
  <si>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</si>
  <si>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</si>
  <si>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</si>
  <si>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</si>
  <si>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</si>
  <si>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</si>
  <si>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</si>
  <si>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</si>
  <si>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</si>
  <si>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</si>
  <si>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</si>
  <si>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</si>
  <si>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</si>
  <si>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</si>
  <si>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</si>
  <si>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</si>
  <si>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</si>
  <si>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</si>
  <si>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</si>
  <si>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</si>
  <si>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</si>
  <si>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</si>
  <si>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</si>
  <si>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</si>
  <si>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</si>
  <si>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</si>
  <si>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</si>
  <si>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</si>
  <si>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</si>
  <si>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</si>
  <si>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</si>
  <si>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</si>
  <si>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</si>
  <si>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</si>
  <si>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</si>
  <si>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</si>
  <si>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</si>
  <si>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</si>
  <si>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</si>
  <si>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</si>
  <si>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</si>
  <si>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</si>
  <si>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</si>
  <si>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</si>
  <si>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</si>
  <si>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</si>
  <si>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</si>
  <si>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</si>
  <si>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</si>
  <si>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</si>
  <si>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</si>
  <si>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</si>
  <si>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</si>
  <si>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</si>
  <si>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</si>
  <si>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</si>
  <si>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</si>
  <si>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</si>
  <si>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</si>
  <si>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</si>
  <si>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</si>
  <si>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</si>
  <si>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</si>
  <si>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</si>
  <si>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</si>
  <si>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</si>
  <si>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</si>
  <si>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</si>
  <si>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</si>
  <si>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</si>
  <si>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</si>
  <si>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</si>
  <si>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</si>
  <si>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</si>
  <si>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</si>
  <si>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</si>
  <si>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</si>
  <si>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</si>
  <si>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</si>
  <si>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</si>
  <si>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</si>
  <si>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</si>
  <si>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</si>
  <si>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</si>
  <si>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</si>
  <si>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</si>
  <si>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</si>
  <si>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</si>
  <si>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</si>
  <si>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</si>
  <si>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</si>
  <si>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</si>
  <si>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</si>
  <si>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</si>
  <si>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</si>
  <si>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</si>
  <si>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</si>
  <si>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</si>
  <si>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</si>
  <si>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</si>
  <si>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</si>
  <si>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</si>
  <si>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</si>
  <si>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</si>
  <si>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</si>
  <si>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</si>
  <si>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</si>
  <si>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</si>
  <si>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</si>
  <si>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</si>
  <si>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</si>
  <si>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</si>
  <si>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</si>
  <si>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</si>
  <si>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</si>
  <si>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</si>
  <si>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</si>
  <si>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</si>
  <si>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</si>
  <si>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</si>
  <si>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</si>
  <si>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</si>
  <si>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</si>
  <si>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</si>
  <si>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</si>
  <si>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</si>
  <si>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</si>
  <si>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</si>
  <si>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</si>
  <si>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</si>
  <si>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</si>
  <si>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</si>
  <si>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</si>
  <si>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</si>
  <si>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</si>
  <si>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</si>
  <si>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</si>
  <si>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</si>
  <si>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</si>
  <si>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</si>
  <si>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</si>
  <si>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</si>
  <si>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</si>
  <si>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</si>
  <si>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</si>
  <si>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</si>
  <si>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</si>
  <si>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</si>
  <si>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</si>
  <si>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</si>
  <si>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</si>
  <si>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</si>
  <si>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</si>
  <si>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</si>
  <si>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</si>
  <si>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</si>
  <si>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</si>
  <si>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</si>
  <si>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</si>
  <si>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</si>
  <si>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</si>
  <si>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</si>
  <si>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</si>
  <si>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</si>
  <si>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</si>
  <si>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</si>
  <si>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</si>
  <si>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</si>
  <si>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</si>
  <si>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</si>
  <si>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</si>
  <si>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</si>
  <si>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</si>
  <si>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</si>
  <si>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</si>
  <si>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</si>
  <si>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</si>
  <si>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</si>
  <si>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</si>
  <si>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</si>
  <si>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</si>
  <si>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</si>
  <si>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</si>
  <si>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</si>
  <si>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</si>
  <si>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</si>
  <si>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</si>
  <si>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</si>
  <si>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</si>
  <si>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</si>
  <si>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</si>
  <si>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</si>
  <si>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</si>
  <si>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</si>
  <si>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</si>
  <si>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</si>
  <si>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</si>
  <si>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</si>
  <si>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</si>
  <si>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</si>
  <si>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</si>
  <si>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</si>
  <si>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</si>
  <si>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</si>
  <si>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</si>
  <si>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</si>
  <si>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</si>
  <si>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</si>
  <si>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</si>
  <si>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</si>
  <si>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</si>
  <si>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</si>
  <si>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</si>
  <si>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</si>
  <si>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</si>
  <si>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</si>
  <si>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</si>
  <si>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</si>
  <si>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</si>
  <si>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</si>
  <si>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</si>
  <si>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</si>
  <si>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</si>
  <si>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</si>
  <si>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</si>
  <si>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</si>
  <si>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</si>
  <si>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</si>
  <si>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</si>
  <si>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</si>
  <si>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</si>
  <si>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</si>
  <si>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</si>
  <si>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</si>
  <si>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</si>
  <si>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</si>
  <si>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</si>
  <si>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</si>
  <si>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</si>
  <si>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</si>
  <si>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</si>
  <si>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</si>
  <si>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</si>
  <si>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</si>
  <si>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</si>
  <si>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</si>
  <si>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</si>
  <si>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</si>
  <si>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</si>
  <si>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</si>
  <si>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</si>
  <si>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</si>
  <si>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</si>
  <si>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</si>
  <si>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</si>
  <si>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</si>
  <si>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</si>
  <si>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</si>
  <si>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</si>
  <si>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</si>
  <si>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</si>
  <si>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</si>
  <si>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</si>
  <si>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</si>
  <si>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</si>
  <si>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</si>
  <si>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</si>
  <si>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</si>
  <si>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</si>
  <si>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</si>
  <si>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</si>
  <si>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</si>
  <si>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</si>
  <si>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</si>
  <si>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</si>
  <si>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</si>
  <si>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</si>
  <si>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</si>
  <si>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</si>
  <si>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</si>
  <si>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</si>
  <si>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</si>
  <si>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</si>
  <si>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</si>
  <si>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</si>
  <si>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</si>
  <si>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</si>
  <si>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</si>
  <si>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</si>
  <si>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</si>
  <si>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</si>
  <si>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</si>
  <si>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</si>
  <si>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</si>
  <si>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</si>
  <si>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</si>
  <si>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</si>
  <si>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</si>
  <si>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</si>
  <si>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</si>
  <si>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</si>
  <si>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</si>
  <si>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</si>
  <si>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</si>
  <si>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</si>
  <si>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</si>
  <si>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</si>
  <si>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</si>
  <si>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</si>
  <si>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</si>
  <si>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</si>
  <si>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</si>
  <si>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</si>
  <si>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</si>
  <si>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</si>
  <si>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</si>
  <si>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</si>
  <si>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</si>
  <si>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</si>
  <si>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</si>
  <si>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</si>
  <si>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</si>
  <si>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</si>
  <si>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</si>
  <si>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</si>
  <si>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</si>
  <si>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</si>
  <si>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</si>
  <si>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</si>
  <si>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</si>
  <si>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</si>
  <si>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</si>
  <si>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</si>
  <si>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</si>
  <si>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</si>
  <si>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</si>
  <si>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</si>
  <si>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</si>
  <si>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</si>
  <si>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</si>
  <si>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</si>
  <si>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</si>
  <si>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</si>
  <si>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</si>
  <si>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</si>
  <si>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</si>
  <si>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</si>
  <si>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</si>
  <si>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</si>
  <si>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</si>
  <si>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</si>
  <si>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</si>
  <si>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</si>
  <si>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</si>
  <si>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</si>
  <si>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</si>
  <si>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</si>
  <si>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</si>
  <si>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</si>
  <si>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</si>
  <si>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</si>
  <si>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</si>
  <si>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</si>
  <si>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</si>
  <si>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</si>
  <si>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</si>
  <si>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</si>
  <si>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</si>
  <si>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</si>
  <si>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</si>
  <si>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</si>
  <si>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</si>
  <si>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</si>
  <si>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</si>
  <si>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</si>
  <si>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</si>
  <si>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</si>
  <si>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</si>
  <si>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</si>
  <si>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</si>
  <si>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</si>
  <si>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</si>
  <si>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</si>
  <si>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</si>
  <si>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</si>
  <si>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</si>
  <si>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</si>
  <si>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</si>
  <si>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</si>
  <si>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</si>
  <si>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</si>
  <si>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</si>
  <si>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</si>
  <si>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</si>
  <si>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</si>
  <si>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</si>
  <si>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</si>
  <si>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</si>
  <si>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</si>
  <si>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</si>
  <si>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</si>
  <si>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</si>
  <si>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</si>
  <si>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</si>
  <si>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</si>
  <si>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</si>
  <si>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</si>
  <si>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</si>
  <si>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</si>
  <si>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</si>
  <si>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</si>
  <si>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</si>
  <si>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</si>
  <si>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</si>
  <si>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</si>
  <si>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</si>
  <si>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</si>
  <si>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</si>
  <si>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</si>
  <si>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</si>
  <si>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</si>
  <si>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</si>
  <si>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</si>
  <si>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</si>
  <si>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</si>
  <si>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</si>
  <si>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</si>
  <si>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</si>
  <si>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</si>
  <si>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</si>
  <si>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</si>
  <si>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</si>
  <si>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</si>
  <si>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</si>
  <si>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</si>
  <si>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</si>
  <si>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</si>
  <si>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</si>
  <si>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</si>
  <si>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</si>
  <si>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</si>
  <si>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</si>
  <si>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</si>
  <si>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</si>
  <si>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</si>
  <si>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</si>
  <si>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</si>
  <si>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</si>
  <si>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</si>
  <si>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</si>
  <si>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</si>
  <si>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</si>
  <si>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</si>
  <si>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</si>
  <si>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</si>
  <si>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</si>
  <si>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</si>
  <si>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</si>
  <si>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</si>
  <si>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</si>
  <si>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</si>
  <si>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</si>
  <si>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</si>
  <si>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</si>
  <si>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</si>
  <si>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</si>
  <si>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</si>
  <si>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</si>
  <si>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</si>
  <si>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</si>
  <si>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</si>
  <si>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</si>
  <si>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</si>
  <si>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</si>
  <si>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</si>
  <si>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</si>
  <si>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</si>
  <si>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</si>
  <si>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</si>
  <si>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</si>
  <si>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</si>
  <si>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</si>
  <si>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</si>
  <si>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</si>
  <si>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</si>
  <si>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</si>
  <si>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</si>
  <si>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</si>
  <si>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</si>
  <si>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</si>
  <si>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</si>
  <si>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</si>
  <si>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</si>
  <si>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</si>
  <si>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</si>
  <si>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</si>
  <si>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</si>
  <si>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</si>
  <si>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</si>
  <si>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</si>
  <si>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</si>
  <si>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</si>
  <si>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</si>
  <si>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</si>
  <si>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</si>
  <si>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</si>
  <si>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</si>
  <si>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</si>
  <si>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</si>
  <si>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</si>
  <si>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</si>
  <si>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</si>
  <si>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</si>
  <si>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</si>
  <si>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</si>
  <si>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</si>
  <si>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</si>
  <si>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</si>
  <si>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</si>
  <si>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</si>
  <si>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</si>
  <si>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</si>
  <si>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</si>
  <si>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</si>
  <si>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</si>
  <si>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</si>
  <si>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</si>
  <si>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</si>
  <si>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</si>
  <si>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</si>
  <si>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</si>
  <si>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</si>
  <si>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</si>
  <si>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</si>
  <si>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</si>
  <si>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</si>
  <si>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</si>
  <si>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</si>
  <si>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</si>
  <si>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</si>
  <si>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</si>
  <si>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</si>
  <si>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</si>
  <si>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</si>
  <si>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</si>
  <si>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</si>
  <si>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</si>
  <si>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</si>
  <si>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</si>
  <si>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</si>
  <si>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</si>
  <si>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</si>
  <si>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</si>
  <si>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</si>
  <si>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</si>
  <si>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</si>
  <si>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</si>
  <si>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</si>
  <si>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</si>
  <si>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</si>
  <si>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</si>
  <si>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</si>
  <si>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</si>
  <si>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</si>
  <si>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</si>
  <si>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</si>
  <si>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</si>
  <si>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</si>
  <si>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</si>
  <si>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</si>
  <si>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</si>
  <si>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</si>
  <si>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</si>
  <si>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</si>
  <si>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</si>
  <si>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</si>
  <si>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</si>
  <si>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</si>
  <si>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</si>
  <si>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</si>
  <si>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</si>
  <si>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</si>
  <si>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</si>
  <si>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</si>
  <si>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</si>
  <si>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</si>
  <si>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</si>
  <si>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</si>
  <si>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</si>
  <si>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</si>
  <si>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</si>
  <si>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</si>
  <si>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</si>
  <si>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</si>
  <si>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</si>
  <si>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</si>
  <si>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</si>
  <si>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</si>
  <si>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</si>
  <si>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</si>
  <si>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</si>
  <si>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</si>
  <si>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</si>
  <si>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</si>
  <si>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</si>
  <si>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</si>
  <si>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</si>
  <si>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</si>
  <si>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</si>
  <si>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</si>
  <si>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</si>
  <si>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</si>
  <si>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</si>
  <si>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</si>
  <si>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</si>
  <si>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</si>
  <si>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</si>
  <si>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</si>
  <si>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</si>
  <si>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</si>
  <si>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</si>
  <si>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</si>
  <si>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</si>
  <si>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</si>
  <si>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</si>
  <si>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</si>
  <si>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</si>
  <si>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</si>
  <si>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</si>
  <si>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</si>
  <si>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</si>
  <si>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</si>
  <si>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</si>
  <si>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</si>
  <si>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</si>
  <si>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</si>
  <si>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</si>
  <si>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</si>
  <si>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</si>
  <si>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</si>
  <si>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</si>
  <si>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</si>
  <si>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</si>
  <si>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</si>
  <si>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</si>
  <si>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</si>
  <si>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</si>
  <si>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</si>
  <si>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</si>
  <si>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</si>
  <si>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</si>
  <si>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</si>
  <si>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</si>
  <si>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</si>
  <si>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</si>
  <si>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</si>
  <si>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</si>
  <si>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</si>
  <si>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</si>
  <si>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</si>
  <si>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</si>
  <si>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</si>
  <si>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</si>
  <si>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</si>
  <si>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</si>
  <si>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</si>
  <si>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</si>
  <si>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</si>
  <si>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</si>
  <si>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</si>
  <si>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</si>
  <si>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</si>
  <si>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</si>
  <si>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</si>
  <si>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</si>
  <si>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</si>
  <si>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</si>
  <si>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</si>
  <si>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</si>
  <si>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</si>
  <si>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</si>
  <si>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</si>
  <si>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</si>
  <si>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</si>
  <si>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</si>
  <si>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</si>
  <si>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</si>
  <si>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</si>
  <si>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</si>
  <si>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</si>
  <si>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</si>
  <si>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</si>
  <si>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</si>
  <si>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</si>
  <si>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</si>
  <si>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</si>
  <si>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</si>
  <si>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</si>
  <si>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</si>
  <si>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</si>
  <si>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</si>
  <si>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</si>
  <si>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</si>
  <si>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</si>
  <si>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</si>
  <si>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</si>
  <si>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</si>
  <si>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</si>
  <si>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</si>
  <si>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</si>
  <si>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</si>
  <si>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</si>
  <si>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</si>
  <si>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</si>
  <si>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</si>
  <si>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</si>
  <si>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</si>
  <si>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</si>
  <si>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</si>
  <si>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</si>
  <si>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</si>
  <si>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</si>
  <si>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</si>
  <si>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</si>
  <si>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</si>
  <si>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</si>
  <si>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</si>
  <si>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</si>
  <si>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</si>
  <si>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</si>
  <si>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</si>
  <si>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</si>
  <si>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</si>
  <si>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</si>
  <si>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</si>
  <si>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</si>
  <si>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</si>
  <si>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</si>
  <si>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</si>
  <si>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</si>
  <si>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</si>
  <si>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</si>
  <si>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</si>
  <si>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</si>
  <si>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</si>
  <si>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</si>
  <si>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</si>
  <si>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</si>
  <si>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</si>
  <si>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</si>
  <si>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</si>
  <si>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</si>
  <si>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</si>
  <si>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</si>
  <si>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</si>
  <si>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</si>
  <si>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</si>
  <si>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</si>
  <si>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</si>
  <si>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</si>
  <si>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</si>
  <si>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</si>
  <si>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</si>
  <si>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</si>
  <si>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</si>
  <si>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</si>
  <si>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</si>
  <si>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</si>
  <si>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</si>
  <si>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</si>
  <si>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</si>
  <si>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</si>
  <si>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</si>
  <si>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</si>
  <si>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</si>
  <si>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</si>
  <si>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</si>
  <si>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</si>
  <si>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</si>
  <si>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</si>
  <si>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</si>
  <si>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</si>
  <si>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</si>
  <si>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</si>
  <si>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</si>
  <si>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</si>
  <si>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</si>
  <si>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</si>
  <si>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</si>
  <si>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</si>
  <si>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</si>
  <si>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</si>
  <si>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</si>
  <si>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</si>
  <si>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</si>
  <si>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</si>
  <si>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</si>
  <si>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</si>
  <si>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</si>
  <si>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</si>
  <si>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</si>
  <si>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</si>
  <si>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</si>
  <si>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</si>
  <si>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</si>
  <si>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</si>
  <si>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</si>
  <si>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</si>
  <si>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</si>
  <si>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</si>
  <si>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</si>
  <si>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</si>
  <si>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</si>
  <si>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</si>
  <si>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</si>
  <si>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</si>
  <si>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</si>
  <si>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</si>
  <si>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</si>
  <si>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</si>
  <si>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</si>
  <si>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</si>
  <si>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</si>
  <si>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</si>
  <si>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</si>
  <si>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</si>
  <si>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</si>
  <si>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</si>
  <si>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</si>
  <si>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</si>
  <si>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</si>
  <si>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</si>
  <si>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</si>
  <si>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</si>
  <si>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</si>
  <si>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</si>
  <si>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</si>
  <si>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</si>
  <si>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</si>
  <si>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</si>
  <si>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</si>
  <si>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</si>
  <si>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</si>
  <si>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</si>
  <si>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</si>
  <si>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</si>
  <si>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</si>
  <si>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</si>
  <si>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</si>
  <si>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</si>
  <si>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</si>
  <si>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</si>
  <si>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</si>
  <si>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</si>
  <si>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</si>
  <si>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</si>
  <si>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</si>
  <si>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</si>
  <si>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</si>
  <si>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</si>
  <si>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</si>
  <si>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</si>
  <si>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</si>
  <si>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</si>
  <si>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</si>
  <si>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</si>
  <si>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</si>
  <si>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</si>
  <si>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</si>
  <si>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</si>
  <si>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</si>
  <si>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</si>
  <si>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</si>
  <si>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</si>
  <si>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</si>
  <si>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</si>
  <si>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</si>
  <si>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</si>
  <si>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</si>
  <si>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</si>
  <si>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</si>
  <si>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</si>
  <si>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</si>
  <si>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</si>
  <si>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</si>
  <si>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</si>
  <si>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</si>
  <si>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</si>
  <si>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</si>
  <si>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</si>
  <si>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</si>
  <si>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</si>
  <si>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</si>
  <si>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</si>
  <si>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</si>
  <si>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</si>
  <si>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</si>
  <si>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</si>
  <si>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</si>
  <si>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</si>
  <si>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</si>
  <si>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</si>
  <si>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</si>
  <si>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</si>
  <si>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</si>
  <si>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</si>
  <si>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</si>
  <si>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</si>
  <si>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</si>
  <si>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</si>
  <si>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</si>
  <si>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</si>
  <si>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</si>
  <si>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</si>
  <si>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</si>
  <si>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</si>
  <si>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</si>
  <si>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</si>
  <si>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</si>
  <si>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</si>
  <si>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</si>
  <si>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</si>
  <si>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</si>
  <si>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</si>
  <si>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</si>
  <si>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</si>
  <si>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</si>
  <si>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</si>
  <si>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</si>
  <si>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</si>
  <si>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</si>
  <si>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</si>
  <si>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</si>
  <si>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</si>
  <si>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</si>
  <si>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</si>
  <si>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</si>
  <si>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</si>
  <si>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</si>
  <si>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</si>
  <si>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</si>
  <si>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</si>
  <si>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</si>
  <si>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</si>
  <si>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</si>
  <si>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</si>
  <si>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</si>
  <si>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</si>
  <si>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</si>
  <si>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</si>
  <si>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</si>
  <si>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</si>
  <si>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</si>
  <si>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</si>
  <si>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</si>
  <si>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</si>
  <si>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</si>
  <si>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</si>
  <si>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</si>
  <si>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</si>
  <si>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</si>
  <si>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</si>
  <si>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</si>
  <si>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</si>
  <si>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</si>
  <si>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</si>
  <si>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</si>
  <si>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</si>
  <si>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</si>
  <si>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</si>
  <si>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</si>
  <si>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</si>
  <si>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</si>
  <si>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</si>
  <si>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</si>
  <si>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</si>
  <si>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</si>
  <si>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</si>
  <si>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</si>
  <si>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</si>
  <si>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</si>
  <si>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</si>
  <si>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</si>
  <si>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</si>
  <si>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</si>
  <si>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</si>
  <si>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</si>
  <si>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</si>
  <si>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</si>
  <si>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</si>
  <si>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</si>
  <si>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</si>
  <si>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</si>
  <si>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</si>
  <si>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</si>
  <si>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</si>
  <si>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</si>
  <si>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</si>
  <si>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</si>
  <si>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</si>
  <si>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</si>
  <si>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</si>
  <si>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</si>
  <si>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</si>
  <si>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</si>
  <si>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</si>
  <si>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</si>
  <si>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</si>
  <si>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</si>
  <si>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</si>
  <si>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</si>
  <si>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</si>
  <si>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</si>
  <si>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</si>
  <si>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</si>
  <si>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</si>
  <si>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</si>
  <si>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</si>
  <si>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</si>
  <si>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</si>
  <si>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</si>
  <si>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</si>
  <si>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</si>
  <si>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</si>
  <si>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</si>
  <si>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</si>
  <si>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</si>
  <si>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</si>
  <si>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</si>
  <si>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</si>
  <si>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</si>
  <si>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</si>
  <si>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</si>
  <si>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</si>
  <si>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</si>
  <si>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</si>
  <si>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</si>
  <si>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</si>
  <si>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</si>
  <si>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</si>
  <si>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</si>
  <si>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</si>
  <si>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</si>
  <si>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</si>
  <si>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</si>
  <si>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</si>
  <si>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</si>
  <si>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</si>
  <si>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</si>
  <si>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</si>
  <si>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</si>
  <si>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</si>
  <si>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</si>
  <si>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</si>
  <si>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</si>
  <si>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</si>
  <si>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</si>
  <si>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</si>
  <si>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</si>
  <si>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</si>
  <si>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</si>
  <si>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</si>
  <si>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</si>
  <si>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</si>
  <si>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</si>
  <si>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</si>
  <si>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</si>
  <si>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</si>
  <si>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</si>
  <si>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</si>
  <si>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</si>
  <si>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</si>
  <si>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</si>
  <si>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</si>
  <si>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</si>
  <si>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</si>
  <si>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</si>
  <si>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</si>
  <si>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</si>
  <si>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</si>
  <si>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</si>
  <si>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</si>
  <si>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</si>
  <si>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</si>
  <si>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</si>
  <si>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</si>
  <si>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</si>
  <si>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</si>
  <si>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</si>
  <si>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</si>
  <si>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</si>
  <si>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</si>
  <si>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</si>
  <si>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</si>
  <si>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</si>
  <si>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</si>
  <si>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</si>
  <si>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</si>
  <si>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</si>
  <si>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</si>
  <si>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</si>
  <si>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</si>
  <si>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</si>
  <si>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</si>
  <si>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</si>
  <si>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</si>
  <si>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</si>
  <si>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</si>
  <si>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</si>
  <si>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</si>
  <si>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</si>
  <si>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</si>
  <si>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</si>
  <si>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</si>
  <si>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</si>
  <si>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</si>
  <si>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</si>
  <si>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</si>
  <si>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</si>
  <si>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</si>
  <si>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</si>
  <si>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</si>
  <si>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</si>
  <si>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</si>
  <si>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</si>
  <si>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</si>
  <si>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</si>
  <si>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</si>
  <si>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</si>
  <si>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</si>
  <si>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</si>
  <si>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</si>
  <si>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</si>
  <si>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</si>
  <si>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</si>
  <si>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</si>
  <si>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</si>
  <si>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</si>
  <si>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</si>
  <si>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</si>
  <si>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</si>
  <si>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</si>
  <si>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</si>
  <si>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</si>
  <si>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</si>
  <si>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</si>
  <si>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</si>
  <si>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</si>
  <si>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</si>
  <si>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</si>
  <si>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</si>
  <si>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</si>
  <si>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</si>
  <si>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</si>
  <si>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</si>
  <si>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</si>
  <si>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</si>
  <si>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</si>
  <si>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</si>
  <si>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</si>
  <si>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</si>
  <si>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</si>
  <si>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</si>
  <si>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</si>
  <si>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</si>
  <si>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</si>
  <si>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</si>
  <si>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</si>
  <si>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</si>
  <si>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</si>
  <si>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</si>
  <si>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</si>
  <si>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</si>
  <si>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</si>
  <si>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</si>
  <si>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</si>
  <si>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</si>
  <si>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</si>
  <si>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</si>
  <si>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</si>
  <si>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</si>
  <si>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</si>
  <si>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</si>
  <si>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</si>
  <si>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</si>
  <si>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</si>
  <si>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</si>
  <si>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</si>
  <si>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</si>
  <si>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</si>
  <si>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</si>
  <si>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</si>
  <si>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</si>
  <si>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</si>
  <si>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</si>
  <si>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</si>
  <si>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</si>
  <si>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</si>
  <si>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</si>
  <si>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</si>
  <si>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</si>
  <si>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</si>
  <si>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</si>
  <si>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</si>
  <si>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</si>
  <si>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</si>
  <si>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</si>
  <si>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</si>
  <si>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</si>
  <si>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</si>
  <si>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</si>
  <si>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</si>
  <si>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</si>
  <si>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</si>
  <si>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</si>
  <si>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</si>
  <si>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</si>
  <si>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</si>
  <si>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</si>
  <si>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</si>
  <si>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</si>
  <si>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</si>
  <si>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</si>
  <si>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</si>
  <si>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</si>
  <si>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</si>
  <si>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</si>
  <si>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</si>
  <si>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</si>
  <si>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</si>
  <si>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</si>
  <si>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</si>
  <si>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</si>
  <si>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</si>
  <si>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</si>
  <si>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</si>
  <si>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</si>
  <si>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</si>
  <si>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</si>
  <si>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</si>
  <si>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</si>
  <si>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</si>
  <si>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</si>
  <si>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</si>
  <si>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</si>
  <si>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</si>
  <si>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</si>
  <si>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</si>
  <si>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</si>
  <si>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</si>
  <si>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</si>
  <si>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</si>
  <si>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</si>
  <si>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</si>
  <si>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</si>
  <si>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</si>
  <si>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</si>
  <si>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</si>
  <si>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</si>
  <si>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</si>
  <si>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</si>
  <si>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</si>
  <si>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</si>
  <si>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</si>
  <si>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</si>
  <si>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</si>
  <si>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</si>
  <si>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</si>
  <si>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</si>
  <si>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</si>
  <si>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</si>
  <si>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</si>
  <si>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</si>
  <si>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</si>
  <si>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</si>
  <si>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</si>
  <si>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</si>
  <si>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</si>
  <si>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</si>
  <si>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</si>
  <si>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</si>
  <si>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</si>
  <si>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</si>
  <si>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</si>
  <si>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</si>
  <si>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</si>
  <si>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</si>
  <si>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</si>
  <si>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</si>
  <si>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</si>
  <si>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</si>
  <si>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</si>
  <si>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</si>
  <si>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</si>
  <si>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</si>
  <si>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</si>
  <si>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</si>
  <si>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</si>
  <si>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</si>
  <si>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</si>
  <si>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</si>
  <si>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</si>
  <si>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</si>
  <si>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</si>
  <si>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</si>
  <si>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</si>
  <si>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</si>
  <si>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</si>
  <si>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</si>
  <si>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</si>
  <si>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</si>
  <si>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</si>
  <si>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</si>
  <si>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</si>
  <si>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</si>
  <si>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</si>
  <si>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</si>
  <si>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</si>
  <si>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</si>
  <si>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</si>
  <si>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</si>
  <si>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</si>
  <si>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</si>
  <si>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</si>
  <si>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</si>
  <si>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</si>
  <si>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</si>
  <si>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</si>
  <si>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</si>
  <si>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</si>
  <si>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</si>
  <si>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</si>
  <si>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</si>
  <si>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</si>
  <si>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</si>
  <si>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</si>
  <si>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</si>
  <si>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</si>
  <si>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</si>
  <si>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</si>
  <si>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</si>
  <si>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</si>
  <si>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</si>
  <si>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</si>
  <si>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</si>
  <si>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</si>
  <si>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</si>
  <si>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</si>
  <si>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</si>
  <si>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</si>
  <si>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</si>
  <si>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</si>
  <si>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</si>
  <si>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</si>
  <si>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</si>
  <si>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</si>
  <si>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</si>
  <si>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</si>
  <si>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</si>
  <si>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</si>
  <si>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</si>
  <si>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</si>
  <si>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</si>
  <si>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</si>
  <si>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</si>
  <si>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</si>
  <si>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</si>
  <si>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</si>
  <si>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</si>
  <si>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</si>
  <si>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</si>
  <si>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</si>
  <si>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</si>
  <si>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</si>
  <si>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</si>
  <si>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</si>
  <si>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</si>
  <si>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</si>
  <si>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</si>
  <si>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</si>
  <si>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</si>
  <si>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</si>
  <si>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</si>
  <si>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</si>
  <si>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</si>
  <si>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</si>
  <si>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</si>
  <si>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</si>
  <si>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</si>
  <si>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</si>
  <si>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</si>
  <si>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</si>
  <si>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</si>
  <si>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</si>
  <si>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</si>
  <si>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</si>
  <si>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</si>
  <si>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</si>
  <si>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</si>
  <si>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</si>
  <si>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</si>
  <si>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</si>
  <si>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</si>
  <si>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</si>
  <si>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</si>
  <si>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</si>
  <si>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</si>
  <si>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</si>
  <si>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</si>
  <si>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</si>
  <si>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</si>
  <si>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</si>
  <si>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</si>
  <si>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</si>
  <si>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</si>
  <si>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</si>
  <si>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</si>
  <si>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</si>
  <si>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</si>
  <si>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</si>
  <si>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</si>
  <si>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</si>
  <si>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</si>
  <si>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</si>
  <si>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</si>
  <si>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</si>
  <si>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</si>
  <si>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</si>
  <si>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</si>
  <si>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</si>
  <si>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</si>
  <si>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</si>
  <si>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</si>
  <si>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</si>
  <si>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</si>
  <si>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</si>
  <si>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</si>
  <si>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</si>
  <si>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</si>
  <si>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</si>
  <si>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</si>
  <si>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</si>
  <si>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</si>
  <si>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</si>
  <si>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</si>
  <si>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</si>
  <si>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</si>
  <si>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</si>
  <si>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</si>
  <si>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</si>
  <si>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</si>
  <si>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</si>
  <si>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</si>
  <si>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</si>
  <si>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</si>
  <si>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</si>
  <si>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</si>
  <si>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</si>
  <si>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</si>
  <si>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</si>
  <si>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</si>
  <si>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</si>
  <si>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</si>
  <si>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</si>
  <si>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</si>
  <si>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</si>
  <si>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</si>
  <si>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</si>
  <si>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</si>
  <si>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</si>
  <si>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</si>
  <si>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</si>
  <si>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</si>
  <si>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</si>
  <si>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</si>
  <si>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</si>
  <si>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</si>
  <si>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</si>
  <si>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</si>
  <si>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</si>
  <si>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</si>
  <si>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</si>
  <si>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</si>
  <si>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</si>
  <si>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</si>
  <si>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</si>
  <si>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</si>
  <si>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</si>
  <si>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</si>
  <si>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</si>
  <si>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</si>
  <si>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</si>
  <si>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</si>
  <si>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</si>
  <si>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</si>
  <si>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</si>
  <si>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</si>
  <si>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</si>
  <si>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</si>
  <si>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</si>
  <si>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</si>
  <si>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</si>
  <si>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</si>
  <si>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</si>
  <si>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</si>
  <si>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</si>
  <si>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</si>
  <si>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</si>
  <si>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</si>
  <si>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</si>
  <si>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</si>
  <si>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</si>
  <si>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</si>
  <si>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</si>
  <si>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</si>
  <si>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</si>
  <si>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</si>
  <si>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</si>
  <si>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</si>
  <si>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</si>
  <si>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</si>
  <si>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</si>
  <si>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</si>
  <si>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</si>
  <si>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</si>
  <si>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</si>
  <si>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</si>
  <si>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</si>
  <si>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</si>
  <si>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</si>
  <si>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</si>
  <si>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</si>
  <si>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</si>
  <si>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</si>
  <si>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</si>
  <si>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</si>
  <si>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</si>
  <si>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</si>
  <si>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</si>
  <si>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</si>
  <si>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</si>
  <si>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</si>
  <si>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</si>
  <si>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</si>
  <si>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</si>
  <si>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</si>
  <si>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</si>
  <si>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</si>
  <si>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</si>
  <si>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</si>
  <si>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</si>
  <si>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</si>
  <si>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</si>
  <si>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</si>
  <si>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</si>
  <si>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</si>
  <si>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</si>
  <si>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</si>
  <si>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</si>
  <si>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</si>
  <si>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</si>
  <si>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</si>
  <si>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</si>
  <si>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</si>
  <si>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</si>
  <si>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</si>
  <si>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</si>
  <si>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</si>
  <si>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</si>
  <si>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</si>
  <si>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</si>
  <si>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</si>
  <si>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</si>
  <si>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</si>
  <si>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</si>
  <si>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</si>
  <si>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</si>
  <si>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</si>
  <si>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</si>
  <si>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</si>
  <si>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</si>
  <si>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</si>
  <si>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</si>
  <si>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</si>
  <si>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</si>
  <si>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</si>
  <si>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</si>
  <si>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</si>
  <si>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</si>
  <si>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</si>
  <si>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</si>
  <si>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</si>
  <si>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</si>
  <si>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</si>
  <si>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</si>
  <si>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</si>
  <si>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</si>
  <si>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</si>
  <si>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</si>
  <si>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</si>
  <si>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</si>
  <si>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</si>
  <si>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</si>
  <si>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</si>
  <si>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</si>
  <si>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</si>
  <si>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</si>
  <si>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</si>
  <si>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</si>
  <si>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</si>
  <si>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</si>
  <si>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</si>
  <si>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</si>
  <si>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</si>
  <si>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</si>
  <si>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</si>
  <si>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</si>
  <si>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</si>
  <si>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</si>
  <si>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</si>
  <si>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</si>
  <si>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</si>
  <si>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</si>
  <si>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</si>
  <si>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</si>
  <si>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</si>
  <si>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</si>
  <si>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</si>
  <si>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</si>
  <si>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</si>
  <si>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</si>
  <si>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</si>
  <si>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</si>
  <si>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</si>
  <si>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</si>
  <si>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</si>
  <si>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</si>
  <si>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</si>
  <si>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</si>
  <si>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</si>
  <si>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</si>
  <si>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</si>
  <si>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</si>
  <si>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</si>
  <si>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</si>
  <si>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</si>
  <si>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</si>
  <si>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</si>
  <si>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</si>
  <si>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</si>
  <si>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</si>
  <si>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</si>
  <si>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</si>
  <si>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</si>
  <si>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</si>
  <si>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</si>
  <si>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</si>
  <si>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</si>
  <si>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</si>
  <si>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</si>
  <si>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</si>
  <si>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</si>
  <si>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</si>
  <si>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</si>
  <si>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</si>
  <si>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</si>
  <si>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</si>
  <si>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</si>
  <si>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</si>
  <si>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</si>
  <si>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</si>
  <si>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</si>
  <si>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</si>
  <si>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</si>
  <si>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</si>
  <si>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</si>
  <si>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</si>
  <si>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</si>
  <si>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</si>
  <si>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</si>
  <si>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</si>
  <si>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</si>
  <si>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</si>
  <si>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</si>
  <si>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</si>
  <si>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</si>
  <si>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</si>
  <si>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</si>
  <si>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</si>
  <si>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</si>
  <si>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</si>
  <si>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</si>
  <si>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</si>
  <si>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</si>
  <si>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</si>
  <si>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</si>
  <si>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</si>
  <si>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</si>
  <si>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</si>
  <si>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</si>
  <si>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</si>
  <si>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</si>
  <si>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</si>
  <si>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</si>
  <si>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</si>
  <si>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</si>
  <si>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</si>
  <si>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</si>
  <si>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</si>
  <si>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</si>
  <si>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</si>
  <si>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</si>
  <si>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</si>
  <si>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</si>
  <si>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</si>
  <si>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</si>
  <si>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</si>
  <si>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</si>
  <si>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</si>
  <si>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</si>
  <si>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</si>
  <si>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</si>
  <si>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</si>
  <si>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</si>
  <si>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</si>
  <si>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</si>
  <si>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</si>
  <si>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</si>
  <si>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</si>
  <si>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</si>
  <si>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</si>
  <si>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</si>
  <si>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</si>
  <si>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</si>
  <si>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</si>
  <si>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</si>
  <si>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</si>
  <si>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</si>
  <si>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</si>
  <si>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</si>
  <si>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</si>
  <si>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</si>
  <si>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</si>
  <si>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</si>
  <si>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</si>
  <si>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</si>
  <si>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</si>
  <si>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</si>
  <si>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</si>
  <si>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</si>
  <si>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</si>
  <si>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</si>
  <si>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</si>
  <si>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</si>
  <si>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</si>
  <si>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</si>
  <si>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</si>
  <si>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</si>
  <si>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</si>
  <si>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</si>
  <si>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</si>
  <si>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</si>
  <si>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</si>
  <si>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</si>
  <si>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</si>
  <si>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</si>
  <si>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</si>
  <si>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</si>
  <si>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</si>
  <si>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</si>
  <si>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</si>
  <si>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</si>
  <si>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</si>
  <si>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</si>
  <si>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</si>
  <si>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</si>
  <si>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</si>
  <si>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</si>
  <si>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</si>
  <si>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</si>
  <si>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</si>
  <si>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</si>
  <si>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</si>
  <si>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</si>
  <si>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</si>
  <si>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</si>
  <si>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</si>
  <si>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</si>
  <si>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</si>
  <si>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</si>
  <si>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</si>
  <si>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</si>
  <si>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</si>
  <si>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</si>
  <si>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</si>
  <si>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</si>
  <si>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</si>
  <si>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</si>
  <si>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</si>
  <si>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</si>
  <si>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</si>
  <si>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</si>
  <si>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</si>
  <si>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</si>
  <si>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</si>
  <si>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</si>
  <si>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</si>
  <si>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</si>
  <si>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</si>
  <si>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</si>
  <si>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</si>
  <si>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</si>
  <si>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</si>
  <si>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</si>
  <si>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</si>
  <si>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</si>
  <si>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</si>
  <si>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</si>
  <si>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</si>
  <si>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</si>
  <si>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</si>
  <si>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</si>
  <si>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</si>
  <si>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</si>
  <si>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</si>
  <si>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</si>
  <si>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</si>
  <si>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</si>
  <si>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</si>
  <si>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</si>
  <si>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</si>
  <si>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</si>
  <si>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</si>
  <si>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</si>
  <si>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</si>
  <si>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</si>
  <si>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</si>
  <si>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</si>
  <si>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</si>
  <si>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</si>
  <si>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</si>
  <si>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</si>
  <si>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</si>
  <si>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</si>
  <si>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</si>
  <si>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</si>
  <si>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</si>
  <si>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</si>
  <si>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</si>
  <si>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</si>
  <si>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</si>
  <si>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</si>
  <si>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</si>
  <si>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</si>
  <si>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</si>
  <si>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</si>
  <si>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</si>
  <si>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</si>
  <si>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</si>
  <si>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</si>
  <si>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</si>
  <si>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</si>
  <si>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</si>
  <si>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</si>
  <si>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</si>
  <si>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</si>
  <si>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</si>
  <si>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</si>
  <si>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</si>
  <si>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</si>
  <si>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</si>
  <si>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</si>
  <si>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</si>
  <si>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</si>
  <si>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</si>
  <si>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</si>
  <si>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</si>
  <si>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</si>
  <si>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</si>
  <si>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</si>
  <si>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</si>
  <si>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</si>
  <si>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</si>
  <si>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</si>
  <si>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</si>
  <si>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</si>
  <si>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</si>
  <si>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</si>
  <si>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</si>
  <si>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</si>
  <si>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</si>
  <si>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</si>
  <si>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</si>
  <si>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</si>
  <si>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</si>
  <si>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</si>
  <si>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</si>
  <si>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</si>
  <si>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</si>
  <si>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</si>
  <si>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</si>
  <si>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</si>
  <si>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</si>
  <si>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</si>
  <si>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</si>
  <si>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</si>
  <si>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</si>
  <si>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</si>
  <si>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</si>
  <si>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</si>
  <si>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</si>
  <si>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</si>
  <si>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</si>
  <si>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</si>
  <si>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</si>
  <si>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</si>
  <si>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</si>
  <si>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</si>
  <si>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</si>
  <si>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</si>
  <si>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</si>
  <si>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</si>
  <si>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</si>
  <si>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</si>
  <si>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</si>
  <si>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</si>
  <si>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</si>
  <si>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</si>
  <si>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</si>
  <si>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</si>
  <si>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</si>
  <si>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</si>
  <si>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</si>
  <si>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</si>
  <si>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</si>
  <si>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</si>
  <si>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</si>
  <si>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</si>
  <si>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</si>
  <si>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</si>
  <si>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</si>
  <si>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</si>
  <si>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</si>
  <si>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</si>
  <si>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</si>
  <si>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</si>
  <si>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</si>
  <si>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</si>
  <si>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</si>
  <si>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</si>
  <si>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</si>
  <si>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</si>
  <si>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</si>
  <si>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</si>
  <si>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</si>
  <si>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</si>
  <si>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</si>
  <si>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</si>
  <si>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</si>
  <si>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</si>
  <si>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</si>
  <si>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</si>
  <si>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</si>
  <si>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</si>
  <si>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</si>
  <si>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</si>
  <si>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</si>
  <si>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</si>
  <si>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</si>
  <si>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</si>
  <si>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</si>
  <si>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</si>
  <si>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</si>
  <si>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</si>
  <si>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</si>
  <si>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</si>
  <si>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</si>
  <si>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</si>
  <si>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</si>
  <si>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</si>
  <si>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</si>
  <si>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</si>
  <si>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</si>
  <si>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</si>
  <si>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</si>
  <si>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</si>
  <si>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</si>
  <si>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</si>
  <si>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</si>
  <si>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</si>
  <si>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</si>
  <si>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</si>
  <si>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</si>
  <si>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</si>
  <si>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</si>
  <si>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</si>
  <si>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</si>
  <si>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</si>
  <si>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</si>
  <si>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</si>
  <si>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</si>
  <si>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</si>
  <si>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</si>
  <si>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</si>
  <si>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</si>
  <si>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</si>
  <si>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</si>
  <si>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</si>
  <si>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</si>
  <si>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</si>
  <si>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</si>
  <si>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</si>
  <si>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</si>
  <si>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</si>
  <si>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</si>
  <si>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</si>
  <si>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</si>
  <si>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</si>
  <si>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</si>
  <si>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</si>
  <si>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</si>
  <si>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</si>
  <si>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</si>
  <si>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</si>
  <si>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</si>
  <si>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</si>
  <si>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</si>
  <si>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</si>
  <si>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</si>
  <si>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</si>
  <si>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</si>
  <si>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</si>
  <si>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</si>
  <si>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</si>
  <si>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</si>
  <si>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</si>
  <si>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</si>
  <si>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</si>
  <si>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</si>
  <si>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</si>
  <si>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</si>
  <si>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</si>
  <si>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</si>
  <si>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</si>
  <si>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</si>
  <si>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</si>
  <si>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</si>
  <si>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</si>
  <si>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</si>
  <si>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</si>
  <si>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</si>
  <si>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</si>
  <si>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</si>
  <si>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</si>
  <si>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</si>
  <si>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</si>
  <si>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</si>
  <si>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</si>
  <si>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</si>
  <si>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</si>
  <si>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</si>
  <si>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</si>
  <si>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</si>
  <si>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</si>
  <si>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</si>
  <si>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</si>
  <si>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</si>
  <si>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</si>
  <si>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</si>
  <si>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</si>
  <si>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</si>
  <si>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</si>
  <si>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</si>
  <si>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</si>
  <si>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</si>
  <si>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</si>
  <si>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</si>
  <si>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</si>
  <si>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</si>
  <si>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</si>
  <si>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</si>
  <si>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</si>
  <si>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</si>
  <si>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</si>
  <si>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</si>
  <si>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</si>
  <si>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</si>
  <si>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</si>
  <si>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</si>
  <si>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</si>
  <si>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</si>
  <si>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</si>
  <si>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</si>
  <si>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</si>
  <si>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</si>
  <si>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</si>
  <si>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</si>
  <si>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</si>
  <si>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</si>
  <si>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</si>
  <si>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</si>
  <si>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</si>
  <si>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</si>
  <si>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</si>
  <si>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</si>
  <si>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</si>
  <si>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</si>
  <si>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</si>
  <si>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</si>
  <si>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</si>
  <si>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</si>
  <si>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</si>
  <si>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</si>
  <si>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</si>
  <si>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</si>
  <si>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</si>
  <si>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</si>
  <si>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</si>
  <si>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</si>
  <si>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</si>
  <si>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</si>
  <si>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</si>
  <si>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</si>
  <si>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</si>
  <si>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</si>
  <si>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</si>
  <si>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</si>
  <si>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</si>
  <si>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</si>
  <si>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</si>
  <si>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</si>
  <si>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</si>
  <si>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</si>
  <si>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</si>
  <si>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</si>
  <si>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</si>
  <si>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</si>
  <si>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</si>
  <si>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</si>
  <si>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</si>
  <si>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</si>
  <si>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</si>
  <si>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</si>
  <si>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</si>
  <si>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</si>
  <si>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</si>
  <si>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</si>
  <si>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</si>
  <si>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</si>
  <si>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</si>
  <si>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</si>
  <si>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</si>
  <si>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</si>
  <si>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</si>
  <si>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</si>
  <si>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</si>
  <si>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</si>
  <si>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</si>
  <si>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</si>
  <si>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</si>
  <si>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</si>
  <si>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</si>
  <si>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</si>
  <si>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</si>
  <si>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</si>
  <si>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</si>
  <si>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</si>
  <si>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</si>
  <si>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</si>
  <si>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</si>
  <si>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</si>
  <si>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</si>
  <si>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</si>
  <si>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</si>
  <si>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</si>
  <si>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</si>
  <si>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</si>
  <si>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</si>
  <si>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</si>
  <si>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</si>
  <si>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</si>
  <si>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</si>
  <si>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</si>
  <si>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</si>
  <si>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</si>
  <si>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</si>
  <si>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</si>
  <si>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</si>
  <si>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</si>
  <si>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</si>
  <si>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</si>
  <si>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</si>
  <si>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</si>
  <si>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</si>
  <si>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</si>
  <si>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</si>
  <si>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</si>
  <si>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</si>
  <si>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</si>
  <si>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</si>
  <si>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</si>
  <si>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</si>
  <si>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</si>
  <si>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</si>
  <si>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</si>
  <si>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</si>
  <si>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</si>
  <si>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</si>
  <si>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</si>
  <si>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</si>
  <si>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</si>
  <si>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</si>
  <si>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</si>
  <si>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</si>
  <si>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</si>
  <si>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</si>
  <si>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</si>
  <si>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</si>
  <si>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</si>
  <si>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</si>
  <si>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</si>
  <si>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</si>
  <si>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</si>
  <si>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</si>
  <si>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</si>
  <si>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</si>
  <si>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</si>
  <si>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</si>
  <si>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</si>
  <si>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</si>
  <si>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</si>
  <si>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</si>
  <si>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</si>
  <si>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</si>
  <si>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</si>
  <si>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</si>
  <si>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</si>
  <si>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</si>
  <si>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</si>
  <si>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</si>
  <si>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</si>
  <si>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</si>
  <si>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</si>
  <si>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</si>
  <si>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</si>
  <si>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</si>
  <si>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</si>
  <si>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</si>
  <si>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</si>
  <si>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</si>
  <si>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</si>
  <si>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</si>
  <si>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</si>
  <si>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</si>
  <si>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</si>
  <si>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</si>
  <si>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</si>
  <si>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</si>
  <si>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</si>
  <si>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</si>
  <si>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</si>
  <si>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</si>
  <si>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</si>
  <si>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</si>
  <si>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</si>
  <si>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</si>
  <si>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</si>
  <si>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</si>
  <si>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</si>
  <si>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</si>
  <si>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</si>
  <si>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</si>
  <si>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</si>
  <si>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</si>
  <si>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</si>
  <si>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</si>
  <si>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</si>
  <si>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</si>
  <si>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</si>
  <si>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</si>
  <si>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</si>
  <si>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</si>
  <si>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</si>
  <si>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</si>
  <si>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</si>
  <si>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</si>
  <si>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</si>
  <si>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</si>
  <si>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</si>
  <si>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</si>
  <si>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</si>
  <si>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</si>
  <si>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</si>
  <si>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</si>
  <si>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</si>
  <si>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</si>
  <si>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</si>
  <si>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</si>
  <si>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</si>
  <si>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</si>
  <si>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</si>
  <si>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</si>
  <si>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</si>
  <si>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</si>
  <si>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</si>
  <si>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</si>
  <si>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</si>
  <si>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</si>
  <si>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</si>
  <si>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</si>
  <si>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</si>
  <si>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</si>
  <si>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</si>
  <si>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</si>
  <si>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</si>
  <si>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</si>
  <si>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</si>
  <si>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</si>
  <si>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</si>
  <si>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</si>
  <si>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</si>
  <si>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</si>
  <si>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</si>
  <si>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</si>
  <si>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</si>
  <si>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</si>
  <si>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</si>
  <si>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</si>
  <si>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</si>
  <si>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</si>
  <si>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</si>
  <si>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</si>
  <si>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</si>
  <si>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</si>
  <si>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</si>
  <si>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</si>
  <si>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</si>
  <si>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</si>
  <si>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</si>
  <si>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</si>
  <si>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</si>
  <si>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</si>
  <si>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</si>
  <si>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</si>
  <si>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</si>
  <si>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</si>
  <si>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</si>
  <si>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</si>
  <si>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</si>
  <si>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</si>
  <si>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</si>
  <si>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</si>
  <si>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</si>
  <si>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</si>
  <si>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</si>
  <si>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</si>
  <si>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</si>
  <si>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</si>
  <si>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</si>
  <si>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</si>
  <si>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</si>
  <si>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</si>
  <si>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</si>
  <si>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</si>
  <si>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</si>
  <si>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</si>
  <si>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</si>
  <si>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</si>
  <si>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</si>
  <si>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</si>
  <si>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</si>
  <si>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</si>
  <si>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</si>
  <si>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</si>
  <si>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</si>
  <si>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</si>
  <si>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</si>
  <si>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</si>
  <si>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</si>
  <si>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</si>
  <si>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</si>
  <si>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</si>
  <si>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</si>
  <si>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</si>
  <si>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</si>
  <si>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</si>
  <si>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</si>
  <si>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</si>
  <si>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</si>
  <si>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</si>
  <si>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</si>
  <si>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</si>
  <si>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</si>
  <si>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</si>
  <si>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</si>
  <si>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</si>
  <si>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</si>
  <si>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</si>
  <si>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</si>
  <si>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</si>
  <si>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</si>
  <si>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</si>
  <si>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</si>
  <si>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</si>
  <si>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</si>
  <si>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</si>
  <si>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</si>
  <si>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</si>
  <si>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</si>
  <si>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</si>
  <si>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</si>
  <si>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</si>
  <si>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</si>
  <si>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</si>
  <si>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</si>
  <si>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</si>
  <si>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</si>
  <si>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</si>
  <si>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</si>
  <si>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</si>
  <si>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</si>
  <si>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</si>
  <si>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</si>
  <si>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</si>
  <si>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</si>
  <si>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</si>
  <si>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</si>
  <si>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</si>
  <si>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</si>
  <si>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</si>
  <si>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</si>
  <si>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</si>
  <si>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</si>
  <si>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</si>
  <si>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</si>
  <si>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</si>
  <si>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</si>
  <si>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</si>
  <si>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</si>
  <si>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</si>
  <si>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</si>
  <si>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</si>
  <si>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</si>
  <si>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</si>
  <si>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</si>
  <si>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</si>
  <si>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</si>
  <si>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</si>
  <si>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</si>
  <si>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</si>
  <si>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</si>
  <si>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</si>
  <si>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</si>
  <si>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</si>
  <si>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</si>
  <si>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</si>
  <si>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</si>
  <si>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</si>
  <si>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</si>
  <si>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</si>
  <si>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</si>
  <si>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</si>
  <si>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</si>
  <si>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</si>
  <si>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</si>
  <si>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</si>
  <si>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</si>
  <si>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</si>
  <si>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</si>
  <si>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</si>
  <si>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</si>
  <si>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</si>
  <si>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</si>
  <si>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</si>
  <si>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</si>
  <si>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</si>
  <si>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</si>
  <si>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</si>
  <si>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</si>
  <si>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</si>
  <si>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</si>
  <si>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</si>
  <si>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</si>
  <si>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</si>
  <si>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</si>
  <si>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</si>
  <si>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</si>
  <si>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</si>
  <si>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</si>
  <si>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</si>
  <si>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</si>
  <si>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</si>
  <si>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</si>
  <si>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</si>
  <si>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</si>
  <si>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</si>
  <si>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</si>
  <si>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</si>
  <si>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</si>
  <si>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</si>
  <si>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</si>
  <si>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</si>
  <si>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</si>
  <si>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</si>
  <si>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</si>
  <si>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</si>
  <si>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</si>
  <si>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</si>
  <si>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</si>
  <si>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</si>
  <si>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</si>
  <si>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</si>
  <si>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</si>
  <si>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</si>
  <si>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</si>
  <si>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</si>
  <si>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</si>
  <si>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</si>
  <si>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</si>
  <si>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</si>
  <si>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</si>
  <si>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</si>
  <si>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</si>
  <si>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</si>
  <si>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</si>
  <si>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</si>
  <si>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</si>
  <si>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</si>
  <si>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</si>
  <si>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</si>
  <si>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</si>
  <si>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</si>
  <si>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</si>
  <si>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</si>
  <si>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</si>
  <si>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</si>
  <si>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</si>
  <si>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</si>
  <si>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</si>
  <si>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</si>
  <si>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</si>
  <si>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</si>
  <si>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</si>
  <si>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</si>
  <si>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</si>
  <si>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</si>
  <si>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</si>
  <si>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</si>
  <si>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</si>
  <si>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</si>
  <si>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</si>
  <si>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</si>
  <si>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</si>
  <si>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</si>
  <si>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</si>
  <si>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</si>
  <si>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</si>
  <si>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</si>
  <si>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</si>
  <si>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</si>
  <si>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</si>
  <si>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</si>
  <si>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</si>
  <si>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</si>
  <si>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</si>
  <si>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</si>
  <si>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</si>
  <si>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</si>
  <si>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</si>
  <si>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</si>
  <si>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</si>
  <si>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</si>
  <si>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</si>
  <si>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</si>
  <si>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</si>
  <si>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</si>
  <si>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</si>
  <si>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</si>
  <si>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</si>
  <si>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</si>
  <si>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</si>
  <si>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</si>
  <si>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</si>
  <si>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</si>
  <si>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</si>
  <si>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</si>
  <si>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</si>
  <si>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</si>
  <si>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</si>
  <si>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</si>
  <si>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</si>
  <si>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</si>
  <si>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</si>
  <si>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</si>
  <si>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</si>
  <si>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</si>
  <si>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</si>
  <si>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</si>
  <si>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</si>
  <si>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</si>
  <si>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</si>
  <si>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</si>
  <si>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</si>
  <si>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</si>
  <si>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</si>
  <si>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</si>
  <si>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</si>
  <si>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</si>
  <si>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</si>
  <si>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</si>
  <si>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</si>
  <si>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</si>
  <si>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</si>
  <si>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</si>
  <si>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</si>
  <si>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</si>
  <si>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</si>
  <si>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</si>
  <si>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</si>
  <si>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</si>
  <si>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</si>
  <si>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</si>
  <si>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</si>
  <si>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</si>
  <si>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</si>
  <si>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</si>
  <si>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</si>
  <si>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</si>
  <si>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</si>
  <si>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</si>
  <si>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</si>
  <si>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</si>
  <si>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</si>
  <si>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</si>
  <si>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</si>
  <si>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</si>
  <si>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</si>
  <si>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</si>
  <si>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</si>
  <si>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</si>
  <si>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</si>
  <si>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</si>
  <si>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</si>
  <si>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</si>
  <si>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</si>
  <si>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</si>
  <si>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</si>
  <si>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</si>
  <si>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</si>
  <si>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</si>
  <si>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</si>
  <si>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</si>
  <si>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</si>
  <si>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</si>
  <si>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</si>
  <si>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</si>
  <si>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</si>
  <si>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</si>
  <si>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</si>
  <si>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</si>
  <si>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</si>
  <si>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</si>
  <si>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</si>
  <si>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</si>
  <si>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</si>
  <si>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</si>
  <si>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</si>
  <si>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</si>
  <si>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</si>
  <si>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</si>
  <si>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</si>
  <si>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</si>
  <si>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</si>
  <si>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</si>
  <si>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</si>
  <si>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</si>
  <si>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</si>
  <si>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</si>
  <si>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</si>
  <si>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</si>
  <si>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</si>
  <si>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</si>
  <si>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</si>
  <si>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</si>
  <si>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</si>
  <si>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</si>
  <si>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</si>
  <si>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</si>
  <si>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</si>
  <si>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</si>
  <si>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</si>
  <si>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</si>
  <si>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</si>
  <si>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</si>
  <si>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</si>
  <si>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</si>
  <si>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</si>
  <si>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</si>
  <si>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</si>
  <si>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</si>
  <si>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</si>
  <si>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</si>
  <si>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</si>
  <si>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</si>
  <si>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</si>
  <si>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</si>
  <si>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</si>
  <si>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</si>
  <si>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</si>
  <si>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</si>
  <si>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</si>
  <si>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</si>
  <si>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</si>
  <si>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</si>
  <si>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</si>
  <si>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</si>
  <si>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</si>
  <si>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</si>
  <si>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</si>
  <si>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</si>
  <si>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</si>
  <si>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</si>
  <si>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</si>
  <si>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</si>
  <si>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</si>
  <si>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</si>
  <si>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</si>
  <si>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</si>
  <si>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</si>
  <si>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</si>
  <si>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</si>
  <si>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</si>
  <si>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</si>
  <si>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</si>
  <si>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</si>
  <si>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</si>
  <si>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</si>
  <si>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</si>
  <si>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</si>
  <si>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</si>
  <si>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</si>
  <si>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</si>
  <si>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</si>
  <si>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</si>
  <si>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</si>
  <si>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</si>
  <si>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</si>
  <si>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</si>
  <si>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</si>
  <si>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</si>
  <si>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</si>
  <si>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</si>
  <si>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</si>
  <si>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</si>
  <si>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</si>
  <si>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</si>
  <si>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</si>
  <si>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</si>
  <si>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</si>
  <si>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</si>
  <si>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</si>
  <si>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</si>
  <si>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</si>
  <si>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</si>
  <si>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</si>
  <si>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</si>
  <si>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</si>
  <si>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</si>
  <si>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</si>
  <si>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</si>
  <si>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</si>
  <si>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</si>
  <si>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</si>
  <si>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</si>
  <si>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</si>
  <si>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</si>
  <si>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</si>
  <si>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</si>
  <si>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</si>
  <si>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</si>
  <si>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</si>
  <si>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</si>
  <si>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</si>
  <si>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</si>
  <si>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</si>
  <si>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</si>
  <si>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</si>
  <si>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</si>
  <si>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</si>
  <si>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</si>
  <si>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</si>
  <si>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</si>
  <si>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</si>
  <si>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</si>
  <si>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</si>
  <si>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</si>
  <si>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</si>
  <si>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</si>
  <si>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</si>
  <si>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</si>
  <si>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</si>
  <si>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</si>
  <si>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</si>
  <si>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</si>
  <si>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</si>
  <si>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</si>
  <si>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</si>
  <si>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</si>
  <si>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</si>
  <si>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</si>
  <si>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</si>
  <si>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</si>
  <si>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</si>
  <si>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</si>
  <si>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</si>
  <si>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</si>
  <si>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</si>
  <si>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</si>
  <si>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</si>
  <si>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</si>
  <si>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</si>
  <si>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</si>
  <si>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</si>
  <si>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</si>
  <si>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</si>
  <si>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</si>
  <si>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</si>
  <si>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</si>
  <si>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</si>
  <si>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</si>
  <si>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</si>
  <si>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</si>
  <si>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</si>
  <si>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</si>
  <si>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</si>
  <si>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</si>
  <si>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</si>
  <si>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</si>
  <si>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</si>
  <si>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</si>
  <si>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</si>
  <si>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</si>
  <si>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</si>
  <si>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</si>
  <si>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</si>
  <si>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</si>
  <si>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</si>
  <si>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</si>
  <si>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</si>
  <si>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</si>
  <si>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</si>
  <si>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</si>
  <si>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</si>
  <si>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</si>
  <si>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</si>
  <si>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</si>
  <si>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</si>
  <si>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</si>
  <si>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</si>
  <si>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</si>
  <si>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</si>
  <si>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</si>
  <si>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</si>
  <si>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</si>
  <si>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</si>
  <si>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</si>
  <si>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</si>
  <si>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</si>
  <si>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</si>
  <si>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</si>
  <si>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</si>
  <si>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</si>
  <si>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</si>
  <si>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</si>
  <si>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</si>
  <si>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</si>
  <si>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</si>
  <si>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</si>
  <si>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</si>
  <si>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</si>
  <si>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</si>
  <si>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</si>
  <si>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</si>
  <si>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</si>
  <si>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</si>
  <si>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</si>
  <si>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</si>
  <si>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</si>
  <si>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</si>
  <si>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</si>
  <si>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</si>
  <si>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</si>
  <si>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</si>
  <si>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</si>
  <si>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</si>
  <si>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</si>
  <si>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</si>
  <si>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</si>
  <si>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</si>
  <si>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</si>
  <si>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</si>
  <si>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</si>
  <si>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</si>
  <si>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</si>
  <si>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</si>
  <si>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</si>
  <si>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</si>
  <si>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</si>
  <si>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</si>
  <si>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</si>
  <si>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</si>
  <si>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</si>
  <si>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</si>
  <si>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</si>
  <si>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</si>
  <si>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</si>
  <si>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</si>
  <si>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</si>
  <si>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</si>
  <si>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</si>
  <si>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</si>
  <si>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</si>
  <si>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</si>
  <si>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</si>
  <si>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</si>
  <si>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</si>
  <si>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</si>
  <si>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</si>
  <si>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</si>
  <si>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</si>
  <si>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</si>
  <si>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</si>
  <si>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</si>
  <si>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</si>
  <si>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</si>
  <si>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</si>
  <si>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</si>
  <si>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</si>
  <si>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</si>
  <si>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</si>
  <si>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</si>
  <si>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</si>
  <si>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</si>
  <si>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</si>
  <si>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</si>
  <si>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</si>
  <si>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</si>
  <si>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</si>
  <si>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</si>
  <si>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</si>
  <si>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</si>
  <si>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</si>
  <si>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</si>
  <si>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</si>
  <si>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</si>
  <si>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</si>
  <si>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</si>
  <si>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</si>
  <si>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</si>
  <si>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</si>
  <si>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</si>
  <si>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</si>
  <si>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</si>
  <si>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</si>
  <si>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</si>
  <si>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</si>
  <si>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</si>
  <si>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</si>
  <si>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</si>
  <si>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</si>
  <si>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</si>
  <si>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</si>
  <si>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</si>
  <si>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</si>
  <si>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</si>
  <si>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</si>
  <si>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</si>
  <si>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</si>
  <si>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</si>
  <si>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</si>
  <si>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</si>
  <si>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</si>
  <si>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</si>
  <si>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</si>
  <si>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</si>
  <si>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</si>
  <si>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</si>
  <si>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</si>
  <si>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</si>
  <si>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</si>
  <si>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</si>
  <si>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</si>
  <si>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</si>
  <si>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</si>
  <si>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</si>
  <si>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</si>
  <si>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</si>
  <si>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</si>
  <si>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</si>
  <si>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</si>
  <si>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</si>
  <si>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</si>
  <si>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</si>
  <si>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</si>
  <si>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</si>
  <si>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</si>
  <si>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</si>
  <si>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</si>
  <si>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</si>
  <si>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</si>
  <si>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</si>
  <si>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</si>
  <si>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</si>
  <si>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</si>
  <si>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</si>
  <si>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</si>
  <si>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</si>
  <si>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</si>
  <si>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</si>
  <si>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</si>
  <si>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</si>
  <si>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</si>
  <si>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</si>
  <si>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</si>
  <si>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</si>
  <si>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</si>
  <si>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</si>
  <si>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</si>
  <si>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</si>
  <si>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</si>
  <si>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</si>
  <si>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</si>
  <si>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</si>
  <si>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</si>
  <si>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</si>
  <si>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</si>
  <si>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</si>
  <si>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</si>
  <si>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</si>
  <si>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</si>
  <si>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</si>
  <si>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</si>
  <si>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</si>
  <si>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</si>
  <si>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</si>
  <si>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</si>
  <si>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</si>
  <si>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</si>
  <si>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</si>
  <si>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</si>
  <si>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</si>
  <si>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</si>
  <si>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</si>
  <si>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</si>
  <si>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</si>
  <si>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</si>
  <si>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</si>
  <si>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</si>
  <si>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</si>
  <si>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</si>
  <si>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</si>
  <si>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</si>
  <si>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</si>
  <si>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</si>
  <si>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</si>
  <si>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</si>
  <si>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</si>
  <si>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</si>
  <si>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</si>
  <si>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</si>
  <si>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</si>
  <si>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</si>
  <si>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</si>
  <si>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</si>
  <si>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</si>
  <si>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</si>
  <si>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</si>
  <si>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</si>
  <si>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</si>
  <si>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</si>
  <si>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</si>
  <si>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</si>
  <si>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</si>
  <si>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</si>
  <si>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</si>
  <si>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</si>
  <si>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</si>
  <si>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</si>
  <si>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</si>
  <si>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</si>
  <si>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</si>
  <si>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</si>
  <si>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</si>
  <si>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</si>
  <si>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</si>
  <si>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</si>
  <si>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</si>
  <si>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</si>
  <si>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</si>
  <si>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</si>
  <si>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</si>
  <si>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</si>
  <si>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</si>
  <si>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</si>
  <si>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</si>
  <si>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</si>
  <si>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</si>
  <si>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</si>
  <si>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</si>
  <si>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</si>
  <si>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</si>
  <si>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</si>
  <si>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</si>
  <si>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</si>
  <si>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</si>
  <si>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</si>
  <si>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</si>
  <si>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</si>
  <si>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</si>
  <si>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</si>
  <si>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</si>
  <si>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</si>
  <si>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</si>
  <si>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</si>
  <si>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</si>
  <si>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</si>
  <si>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</si>
  <si>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</si>
  <si>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</si>
  <si>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</si>
  <si>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</si>
  <si>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</si>
  <si>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</si>
  <si>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</si>
  <si>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</si>
  <si>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</si>
  <si>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</si>
  <si>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</si>
  <si>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</si>
  <si>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</si>
  <si>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</si>
  <si>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</si>
  <si>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</si>
  <si>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</si>
  <si>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</si>
  <si>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</si>
  <si>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</si>
  <si>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</si>
  <si>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</si>
  <si>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</si>
  <si>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</si>
  <si>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</si>
  <si>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</si>
  <si>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</si>
  <si>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</si>
  <si>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</si>
  <si>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</si>
  <si>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</si>
  <si>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</si>
  <si>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</si>
  <si>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</si>
  <si>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</si>
  <si>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</si>
  <si>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</si>
  <si>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</si>
  <si>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</si>
  <si>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</si>
  <si>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</si>
  <si>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</si>
  <si>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</si>
  <si>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</si>
  <si>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</si>
  <si>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</si>
  <si>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</si>
  <si>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</si>
  <si>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</si>
  <si>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</si>
  <si>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</si>
  <si>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</si>
  <si>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</si>
  <si>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</si>
  <si>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</si>
  <si>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</si>
  <si>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</si>
  <si>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</si>
  <si>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</si>
  <si>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</si>
  <si>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</si>
  <si>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</si>
  <si>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</si>
  <si>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</si>
  <si>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</si>
  <si>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</si>
  <si>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</si>
  <si>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</si>
  <si>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</si>
  <si>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</si>
  <si>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</si>
  <si>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</si>
  <si>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</si>
  <si>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</si>
  <si>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</si>
  <si>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</si>
  <si>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</si>
  <si>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</si>
  <si>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</si>
  <si>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</si>
  <si>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</si>
  <si>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</si>
  <si>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</si>
  <si>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</si>
  <si>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</si>
  <si>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</si>
  <si>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</si>
  <si>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</si>
  <si>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</si>
  <si>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</si>
  <si>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</si>
  <si>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</si>
  <si>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</si>
  <si>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</si>
  <si>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</si>
  <si>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</si>
  <si>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</si>
  <si>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</si>
  <si>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</si>
  <si>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</si>
  <si>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</si>
  <si>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</si>
  <si>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</si>
  <si>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</si>
  <si>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</si>
  <si>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</si>
  <si>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</si>
  <si>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</si>
  <si>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</si>
  <si>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</si>
  <si>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</si>
  <si>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</si>
  <si>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</si>
  <si>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</si>
  <si>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</si>
  <si>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</si>
  <si>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</si>
  <si>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</si>
  <si>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</si>
  <si>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</si>
  <si>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</si>
  <si>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</si>
  <si>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</si>
  <si>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</si>
  <si>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</si>
  <si>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</si>
  <si>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</si>
  <si>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</si>
  <si>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</si>
  <si>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</si>
  <si>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</si>
  <si>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</si>
  <si>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</si>
  <si>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</si>
  <si>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</si>
  <si>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</si>
  <si>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</si>
  <si>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</si>
  <si>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</si>
  <si>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</si>
  <si>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</si>
  <si>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</si>
  <si>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</si>
  <si>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</si>
  <si>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</si>
  <si>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</si>
  <si>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</si>
  <si>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</si>
  <si>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</si>
  <si>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</si>
  <si>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</si>
  <si>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</si>
  <si>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</si>
  <si>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</si>
  <si>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</si>
  <si>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</si>
  <si>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</si>
  <si>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</si>
  <si>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</si>
  <si>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</si>
  <si>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</si>
  <si>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</si>
  <si>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</si>
  <si>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</si>
  <si>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</si>
  <si>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</si>
  <si>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</si>
  <si>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</si>
  <si>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</si>
  <si>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</si>
  <si>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</si>
  <si>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</si>
  <si>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</si>
  <si>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</si>
  <si>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</si>
  <si>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</si>
  <si>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</si>
  <si>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</si>
  <si>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</si>
  <si>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</si>
  <si>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</si>
  <si>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</si>
  <si>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</si>
  <si>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</si>
  <si>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</si>
  <si>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</si>
  <si>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</si>
  <si>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</si>
  <si>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</si>
  <si>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</si>
  <si>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</si>
  <si>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</si>
  <si>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</si>
  <si>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</si>
  <si>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</si>
  <si>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</si>
  <si>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</si>
  <si>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</si>
  <si>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</si>
  <si>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</si>
  <si>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</si>
  <si>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</si>
  <si>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</si>
  <si>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</si>
  <si>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</si>
  <si>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</si>
  <si>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</si>
  <si>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</si>
  <si>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</si>
  <si>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</si>
  <si>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</si>
  <si>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</si>
  <si>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</si>
  <si>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</si>
  <si>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</si>
  <si>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</si>
  <si>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</si>
  <si>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</si>
  <si>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</si>
  <si>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</si>
  <si>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</si>
  <si>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</si>
  <si>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</si>
  <si>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</si>
  <si>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</si>
  <si>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</si>
  <si>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</si>
  <si>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</si>
  <si>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</si>
  <si>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</si>
  <si>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</si>
  <si>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</si>
  <si>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</si>
  <si>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</si>
  <si>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</si>
  <si>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</si>
  <si>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</si>
  <si>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</si>
  <si>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</si>
  <si>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</si>
  <si>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</si>
  <si>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</si>
  <si>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</si>
  <si>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</si>
  <si>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</si>
  <si>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</si>
  <si>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</si>
  <si>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</si>
  <si>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</si>
  <si>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</si>
  <si>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</si>
  <si>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</si>
  <si>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</si>
  <si>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</si>
  <si>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</si>
  <si>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</si>
  <si>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</si>
  <si>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</si>
  <si>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</si>
  <si>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</si>
  <si>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</si>
  <si>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</si>
  <si>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</si>
  <si>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</si>
  <si>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</si>
  <si>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</si>
  <si>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</si>
  <si>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</si>
  <si>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</si>
  <si>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</si>
  <si>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</si>
  <si>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</si>
  <si>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</si>
  <si>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</si>
  <si>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</si>
  <si>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</si>
  <si>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</si>
  <si>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</si>
  <si>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</si>
  <si>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</si>
  <si>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</si>
  <si>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</si>
  <si>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</si>
  <si>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</si>
  <si>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</si>
  <si>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</si>
  <si>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</si>
  <si>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</si>
  <si>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</si>
  <si>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</si>
  <si>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</si>
  <si>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</si>
  <si>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</si>
  <si>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</si>
  <si>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</si>
  <si>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</si>
  <si>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</si>
  <si>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</si>
  <si>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</si>
  <si>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</si>
  <si>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</si>
  <si>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</si>
  <si>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</si>
  <si>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</si>
  <si>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</si>
  <si>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</si>
  <si>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</si>
  <si>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</si>
  <si>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</si>
  <si>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</si>
  <si>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</si>
  <si>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</si>
  <si>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</si>
  <si>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</si>
  <si>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</si>
  <si>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</si>
  <si>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</si>
  <si>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</si>
  <si>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</si>
  <si>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</si>
  <si>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</si>
  <si>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</si>
  <si>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</si>
  <si>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</si>
  <si>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</si>
  <si>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</si>
  <si>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</si>
  <si>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</si>
  <si>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</si>
  <si>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</si>
  <si>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</si>
  <si>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</si>
  <si>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</si>
  <si>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</si>
  <si>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</si>
  <si>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</si>
  <si>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</si>
  <si>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</si>
  <si>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</si>
  <si>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</si>
  <si>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</si>
  <si>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</si>
  <si>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</si>
  <si>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</si>
  <si>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</si>
  <si>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</si>
  <si>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</si>
  <si>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</si>
  <si>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</si>
  <si>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</si>
  <si>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</si>
  <si>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</si>
  <si>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</si>
  <si>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</si>
  <si>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</si>
  <si>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</si>
  <si>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</si>
  <si>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</si>
  <si>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</si>
  <si>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</si>
  <si>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</si>
  <si>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</si>
  <si>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</si>
  <si>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</si>
  <si>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</si>
  <si>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</si>
  <si>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</si>
  <si>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</si>
  <si>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</si>
  <si>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</si>
  <si>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</si>
  <si>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</si>
  <si>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</si>
  <si>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</si>
  <si>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</si>
  <si>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</si>
  <si>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</si>
  <si>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</si>
  <si>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</si>
  <si>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</si>
  <si>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</si>
  <si>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</si>
  <si>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</si>
  <si>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</si>
  <si>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</si>
  <si>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</si>
  <si>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</si>
  <si>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</si>
  <si>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</si>
  <si>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</si>
  <si>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</si>
  <si>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</si>
  <si>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</si>
  <si>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</si>
  <si>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</si>
  <si>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</si>
  <si>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</si>
  <si>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</si>
  <si>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</si>
  <si>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</si>
  <si>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</si>
  <si>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</si>
  <si>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</si>
  <si>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</si>
  <si>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</si>
  <si>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</si>
  <si>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</si>
  <si>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</si>
  <si>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</si>
  <si>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</si>
  <si>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</si>
  <si>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</si>
  <si>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</si>
  <si>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</si>
  <si>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</si>
  <si>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</si>
  <si>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</si>
  <si>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</si>
  <si>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</si>
  <si>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</si>
  <si>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</si>
  <si>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</si>
  <si>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</si>
  <si>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</si>
  <si>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</si>
  <si>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</si>
  <si>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</si>
  <si>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</si>
  <si>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</si>
  <si>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</si>
  <si>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</si>
  <si>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</si>
  <si>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</si>
  <si>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</si>
  <si>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</si>
  <si>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</si>
  <si>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</si>
  <si>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</si>
  <si>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</si>
  <si>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</si>
  <si>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</si>
  <si>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</si>
  <si>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</si>
  <si>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</si>
  <si>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</si>
  <si>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</si>
  <si>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</si>
  <si>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</si>
  <si>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</si>
  <si>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</si>
  <si>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</si>
  <si>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</si>
  <si>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</si>
  <si>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</si>
  <si>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</si>
  <si>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</si>
  <si>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</si>
  <si>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</si>
  <si>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</si>
  <si>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</si>
  <si>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</si>
  <si>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</si>
  <si>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</si>
  <si>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</si>
  <si>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</si>
  <si>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</si>
  <si>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</si>
  <si>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</si>
  <si>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</si>
  <si>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</si>
  <si>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</si>
  <si>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</si>
  <si>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</si>
  <si>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</si>
  <si>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</si>
  <si>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</si>
  <si>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</si>
  <si>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</si>
  <si>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</si>
  <si>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</si>
  <si>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</si>
  <si>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</si>
  <si>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</si>
  <si>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</si>
  <si>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</si>
  <si>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</si>
  <si>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</si>
  <si>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</si>
  <si>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</si>
  <si>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</si>
  <si>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</si>
  <si>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</si>
  <si>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</si>
  <si>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</si>
  <si>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</si>
  <si>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</si>
  <si>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</si>
  <si>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</si>
  <si>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</si>
  <si>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</si>
  <si>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</si>
  <si>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</si>
  <si>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</si>
  <si>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</si>
  <si>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</si>
  <si>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</si>
  <si>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</si>
  <si>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</si>
  <si>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</si>
  <si>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</si>
  <si>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</si>
  <si>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</si>
  <si>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</si>
  <si>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</si>
  <si>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</si>
  <si>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</si>
  <si>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</si>
  <si>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</si>
  <si>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</si>
  <si>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</si>
  <si>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</si>
  <si>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</si>
  <si>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</si>
  <si>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</si>
  <si>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</si>
  <si>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</si>
  <si>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</si>
  <si>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</si>
  <si>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</si>
  <si>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</si>
  <si>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</si>
  <si>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</si>
  <si>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</si>
  <si>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</si>
  <si>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</si>
  <si>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</si>
  <si>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</si>
  <si>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</si>
  <si>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</si>
  <si>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</si>
  <si>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</si>
  <si>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</si>
  <si>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</si>
  <si>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</si>
  <si>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</si>
  <si>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</si>
  <si>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</si>
  <si>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</si>
  <si>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</si>
  <si>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</si>
  <si>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</si>
  <si>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</si>
  <si>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</si>
  <si>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</si>
  <si>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</si>
  <si>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</si>
  <si>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</si>
  <si>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</si>
  <si>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</si>
  <si>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</si>
  <si>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</si>
  <si>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</si>
  <si>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</si>
  <si>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</si>
  <si>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</si>
  <si>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</si>
  <si>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</si>
  <si>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</si>
  <si>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</si>
  <si>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</si>
  <si>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</si>
  <si>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</si>
  <si>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</si>
  <si>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</si>
  <si>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</si>
  <si>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</si>
  <si>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</si>
  <si>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</si>
  <si>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</si>
  <si>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</si>
  <si>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</si>
  <si>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</si>
  <si>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</si>
  <si>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</si>
  <si>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</si>
  <si>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</si>
  <si>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</si>
  <si>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</si>
  <si>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</si>
  <si>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</si>
  <si>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</si>
  <si>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</si>
  <si>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</si>
  <si>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</si>
  <si>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</si>
  <si>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</si>
  <si>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</si>
  <si>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</si>
  <si>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</si>
  <si>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</si>
  <si>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</si>
  <si>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</si>
  <si>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</si>
  <si>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</si>
  <si>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</si>
  <si>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</si>
  <si>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</si>
  <si>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</si>
  <si>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</si>
  <si>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</si>
  <si>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</si>
  <si>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</si>
  <si>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</si>
  <si>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</si>
  <si>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</si>
  <si>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</si>
  <si>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</si>
  <si>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</si>
  <si>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</si>
  <si>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</si>
  <si>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</si>
  <si>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</si>
  <si>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</si>
  <si>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</si>
  <si>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</si>
  <si>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</si>
  <si>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</si>
  <si>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</si>
  <si>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</si>
  <si>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</si>
  <si>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</si>
  <si>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</si>
  <si>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</si>
  <si>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</si>
  <si>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</si>
  <si>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</si>
  <si>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</si>
  <si>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</si>
  <si>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</si>
  <si>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</si>
  <si>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</si>
  <si>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</si>
  <si>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</si>
  <si>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</si>
  <si>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</si>
  <si>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</si>
  <si>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</si>
  <si>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</si>
  <si>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</si>
  <si>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</si>
  <si>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</si>
  <si>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</si>
  <si>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</si>
  <si>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</si>
  <si>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</si>
  <si>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</si>
  <si>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</si>
  <si>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</si>
  <si>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</si>
  <si>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</si>
  <si>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</si>
  <si>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</si>
  <si>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</si>
  <si>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</si>
  <si>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</si>
  <si>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</si>
  <si>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</si>
  <si>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</si>
  <si>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</si>
  <si>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</si>
  <si>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</si>
  <si>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</si>
  <si>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</si>
  <si>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</si>
  <si>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</si>
  <si>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</si>
  <si>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</si>
  <si>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</si>
  <si>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</si>
  <si>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</si>
  <si>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</si>
  <si>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</si>
  <si>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</si>
  <si>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</si>
  <si>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</si>
  <si>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</si>
  <si>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</si>
  <si>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</si>
  <si>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</si>
  <si>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</si>
  <si>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</si>
  <si>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</si>
  <si>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</si>
  <si>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</si>
  <si>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</si>
  <si>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</si>
  <si>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</si>
  <si>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</si>
  <si>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</si>
  <si>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</si>
  <si>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</si>
  <si>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</si>
  <si>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</si>
  <si>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</si>
  <si>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</si>
  <si>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</si>
  <si>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</si>
  <si>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</si>
  <si>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</si>
  <si>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</si>
  <si>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</si>
  <si>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</si>
  <si>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</si>
  <si>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</si>
  <si>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</si>
  <si>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</si>
  <si>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</si>
  <si>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</si>
  <si>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</si>
  <si>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</si>
  <si>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</si>
  <si>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</si>
  <si>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</si>
  <si>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</si>
  <si>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</si>
  <si>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</si>
  <si>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</si>
  <si>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</si>
  <si>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</si>
  <si>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</si>
  <si>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</si>
  <si>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</si>
  <si>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</si>
  <si>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</si>
  <si>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</si>
  <si>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</si>
  <si>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</si>
  <si>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</si>
  <si>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</si>
  <si>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</si>
  <si>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</si>
  <si>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</si>
  <si>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</si>
  <si>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</si>
  <si>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</si>
  <si>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</si>
  <si>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</si>
  <si>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</si>
  <si>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</si>
  <si>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</si>
  <si>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</si>
  <si>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</si>
  <si>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</si>
  <si>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</si>
  <si>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</si>
  <si>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</si>
  <si>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</si>
  <si>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</si>
  <si>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</si>
  <si>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</si>
  <si>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</si>
  <si>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</si>
  <si>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</si>
  <si>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</si>
  <si>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</si>
  <si>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</si>
  <si>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</si>
  <si>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</si>
  <si>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</si>
  <si>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</si>
  <si>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</si>
  <si>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</si>
  <si>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</si>
  <si>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</si>
  <si>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</si>
  <si>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</si>
  <si>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</si>
  <si>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</si>
  <si>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</si>
  <si>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</si>
  <si>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</si>
  <si>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</si>
  <si>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</si>
  <si>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</si>
  <si>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</si>
  <si>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</si>
  <si>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</si>
  <si>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</si>
  <si>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</si>
  <si>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</si>
  <si>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</si>
  <si>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</si>
  <si>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</si>
  <si>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</si>
  <si>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</si>
  <si>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</si>
  <si>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</si>
  <si>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</si>
  <si>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</si>
  <si>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</si>
  <si>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</si>
  <si>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</si>
  <si>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</si>
  <si>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</si>
  <si>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</si>
  <si>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</si>
  <si>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</si>
  <si>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</si>
  <si>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</si>
  <si>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</si>
  <si>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</si>
  <si>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</si>
  <si>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</si>
  <si>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</si>
  <si>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</si>
  <si>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</si>
  <si>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</si>
  <si>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</si>
  <si>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</si>
  <si>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</si>
  <si>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</si>
  <si>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</si>
  <si>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</si>
  <si>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</si>
  <si>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</si>
  <si>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</si>
  <si>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</si>
  <si>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</si>
  <si>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</si>
  <si>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</si>
  <si>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</si>
  <si>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</si>
  <si>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</si>
  <si>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</si>
  <si>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</si>
  <si>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</si>
  <si>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</si>
  <si>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</si>
  <si>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</si>
  <si>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</si>
  <si>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</si>
  <si>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</si>
  <si>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</si>
  <si>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</si>
  <si>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</si>
  <si>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</si>
  <si>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</si>
  <si>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</si>
  <si>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</si>
  <si>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</si>
  <si>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</si>
  <si>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</si>
  <si>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</si>
  <si>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</si>
  <si>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</si>
  <si>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</si>
  <si>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</si>
  <si>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</si>
  <si>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</si>
  <si>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</si>
  <si>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</si>
  <si>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</si>
  <si>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</si>
  <si>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</si>
  <si>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</si>
  <si>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</si>
  <si>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</si>
  <si>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</si>
  <si>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</si>
  <si>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</si>
  <si>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</si>
  <si>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</si>
  <si>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</si>
  <si>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</si>
  <si>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</si>
  <si>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</si>
  <si>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</si>
  <si>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</si>
  <si>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</si>
  <si>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</si>
  <si>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</si>
  <si>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</si>
  <si>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</si>
  <si>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</si>
  <si>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</si>
  <si>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</si>
  <si>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</si>
  <si>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</si>
  <si>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</si>
  <si>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</si>
  <si>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</si>
  <si>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</si>
  <si>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</si>
  <si>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</si>
  <si>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</si>
  <si>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</si>
  <si>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</si>
  <si>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</si>
  <si>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</si>
  <si>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</si>
  <si>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</si>
  <si>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</si>
  <si>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</si>
  <si>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</si>
  <si>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</si>
  <si>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</si>
  <si>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</si>
  <si>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</si>
  <si>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</si>
  <si>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</si>
  <si>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</si>
  <si>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</si>
  <si>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</si>
  <si>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</si>
  <si>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</si>
  <si>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</si>
  <si>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</si>
  <si>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</si>
  <si>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</si>
  <si>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</si>
  <si>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</si>
  <si>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</si>
  <si>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</si>
  <si>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</si>
  <si>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</si>
  <si>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</si>
  <si>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</si>
  <si>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</si>
  <si>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</si>
  <si>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</si>
  <si>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</si>
  <si>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</si>
  <si>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</si>
  <si>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</si>
  <si>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</si>
  <si>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</si>
  <si>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</si>
  <si>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</si>
  <si>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</si>
  <si>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</si>
  <si>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</si>
  <si>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</si>
  <si>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</si>
  <si>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</si>
  <si>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</si>
  <si>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</si>
  <si>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</si>
  <si>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</si>
  <si>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</si>
  <si>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</si>
  <si>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</si>
  <si>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</si>
  <si>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</si>
  <si>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</si>
  <si>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</si>
  <si>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</si>
  <si>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</si>
  <si>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</si>
  <si>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</si>
  <si>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</si>
  <si>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</si>
  <si>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</si>
  <si>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</si>
  <si>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</si>
  <si>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</si>
  <si>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</si>
  <si>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</si>
  <si>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</si>
  <si>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</si>
  <si>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</si>
  <si>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</si>
  <si>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</si>
  <si>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</si>
  <si>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</si>
  <si>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</si>
  <si>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</si>
  <si>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</si>
  <si>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</si>
  <si>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</si>
  <si>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</si>
  <si>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</si>
  <si>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</si>
  <si>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</si>
  <si>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</si>
  <si>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</si>
  <si>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</si>
  <si>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</si>
  <si>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</si>
  <si>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</si>
  <si>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</si>
  <si>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</si>
  <si>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</si>
  <si>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</si>
  <si>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</si>
  <si>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</si>
  <si>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</si>
  <si>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</si>
  <si>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</si>
  <si>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</si>
  <si>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</si>
  <si>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</si>
  <si>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</si>
  <si>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</si>
  <si>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</si>
  <si>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</si>
  <si>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</si>
  <si>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</si>
  <si>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</si>
  <si>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</si>
  <si>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</si>
  <si>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</si>
  <si>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</si>
  <si>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</si>
  <si>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</si>
  <si>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</si>
  <si>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</si>
  <si>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</si>
  <si>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</si>
  <si>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</si>
  <si>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</si>
  <si>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</si>
  <si>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</si>
  <si>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</si>
  <si>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</si>
  <si>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</si>
  <si>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</si>
  <si>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</si>
  <si>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</si>
  <si>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</si>
  <si>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</si>
  <si>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</si>
  <si>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</si>
  <si>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</si>
  <si>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</si>
  <si>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</si>
  <si>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</si>
  <si>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</si>
  <si>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</si>
  <si>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</si>
  <si>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</si>
  <si>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</si>
  <si>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</si>
  <si>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</si>
  <si>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</si>
  <si>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</si>
  <si>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</si>
  <si>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</si>
  <si>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</si>
  <si>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</si>
  <si>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</si>
  <si>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</si>
  <si>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</si>
  <si>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</si>
  <si>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</si>
  <si>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</si>
  <si>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</si>
  <si>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</si>
  <si>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</si>
  <si>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</si>
  <si>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</si>
  <si>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</si>
  <si>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</si>
  <si>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</si>
  <si>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</si>
  <si>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</si>
  <si>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</si>
  <si>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</si>
  <si>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</si>
  <si>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</si>
  <si>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</si>
  <si>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</si>
  <si>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</si>
  <si>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</si>
  <si>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</si>
  <si>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</si>
  <si>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</si>
  <si>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</si>
  <si>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</si>
  <si>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</si>
  <si>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</si>
  <si>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</si>
  <si>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</si>
  <si>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</si>
  <si>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</si>
  <si>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</si>
  <si>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</si>
  <si>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</si>
  <si>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</si>
  <si>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</si>
  <si>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</si>
  <si>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</si>
  <si>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</si>
  <si>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</si>
  <si>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</si>
  <si>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</si>
  <si>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</si>
  <si>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</si>
  <si>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</si>
  <si>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</si>
  <si>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</si>
  <si>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</si>
  <si>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</si>
  <si>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</si>
  <si>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</si>
  <si>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</si>
  <si>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</si>
  <si>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</si>
  <si>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</si>
  <si>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</si>
  <si>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</si>
  <si>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</si>
  <si>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</si>
  <si>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</si>
  <si>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</si>
  <si>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</si>
  <si>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</si>
  <si>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</si>
  <si>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</si>
  <si>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</si>
  <si>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</si>
  <si>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</si>
  <si>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</si>
  <si>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</si>
  <si>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</si>
  <si>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</si>
  <si>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</si>
  <si>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</si>
  <si>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</si>
  <si>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</si>
  <si>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</si>
  <si>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</si>
  <si>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</si>
  <si>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</si>
  <si>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</si>
  <si>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</si>
  <si>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</si>
  <si>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</si>
  <si>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</si>
  <si>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</si>
  <si>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</si>
  <si>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</si>
  <si>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</si>
  <si>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</si>
  <si>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</si>
  <si>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</si>
  <si>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</si>
  <si>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</si>
  <si>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</si>
  <si>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</si>
  <si>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</si>
  <si>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</si>
  <si>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</si>
  <si>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</si>
  <si>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</si>
  <si>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</si>
  <si>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</si>
  <si>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</si>
  <si>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</si>
  <si>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</si>
  <si>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</si>
  <si>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</si>
  <si>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</si>
  <si>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</si>
  <si>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</si>
  <si>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</si>
  <si>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</si>
  <si>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</si>
  <si>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</si>
  <si>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</si>
  <si>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</si>
  <si>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</si>
  <si>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</si>
  <si>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</si>
  <si>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</si>
  <si>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</si>
  <si>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</si>
  <si>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</si>
  <si>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</si>
  <si>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</si>
  <si>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</si>
  <si>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</si>
  <si>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</si>
  <si>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</si>
  <si>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</si>
  <si>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</si>
  <si>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</si>
  <si>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</si>
  <si>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</si>
  <si>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</si>
  <si>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</si>
  <si>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</si>
  <si>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</si>
  <si>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</si>
  <si>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</si>
  <si>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</si>
  <si>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</si>
  <si>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</si>
  <si>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</si>
  <si>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</si>
  <si>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</si>
  <si>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</si>
  <si>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</si>
  <si>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</si>
  <si>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</si>
  <si>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</si>
  <si>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</si>
  <si>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</si>
  <si>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</si>
  <si>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</si>
  <si>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</si>
  <si>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</si>
  <si>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</si>
  <si>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</si>
  <si>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</si>
  <si>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</si>
  <si>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</si>
  <si>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</si>
  <si>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</si>
  <si>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</si>
  <si>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</si>
  <si>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</si>
  <si>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</si>
  <si>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</si>
  <si>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</si>
  <si>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</si>
  <si>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</si>
  <si>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</si>
  <si>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</si>
  <si>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</si>
  <si>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</si>
  <si>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</si>
  <si>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</si>
  <si>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</si>
  <si>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</si>
  <si>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</si>
  <si>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</si>
  <si>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</si>
  <si>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</si>
  <si>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</si>
  <si>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</si>
  <si>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</si>
  <si>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</si>
  <si>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</si>
  <si>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</si>
  <si>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</si>
  <si>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</si>
  <si>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</si>
  <si>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</si>
  <si>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</si>
  <si>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</si>
  <si>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</si>
  <si>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</si>
  <si>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</si>
  <si>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</si>
  <si>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</si>
  <si>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</si>
  <si>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</si>
  <si>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</si>
  <si>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</si>
  <si>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</si>
  <si>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</si>
  <si>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</si>
  <si>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</si>
  <si>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</si>
  <si>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</si>
  <si>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</si>
  <si>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</si>
  <si>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</si>
  <si>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</si>
  <si>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</si>
  <si>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</si>
  <si>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</si>
  <si>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</si>
  <si>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</si>
  <si>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</si>
  <si>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</si>
  <si>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</si>
  <si>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</si>
  <si>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</si>
  <si>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</si>
  <si>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</si>
  <si>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</si>
  <si>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</si>
  <si>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</si>
  <si>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</si>
  <si>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</si>
  <si>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</si>
  <si>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</si>
  <si>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</si>
  <si>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</si>
  <si>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</si>
  <si>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</si>
  <si>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</si>
  <si>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</si>
  <si>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</si>
  <si>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</si>
  <si>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</si>
  <si>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</si>
  <si>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</si>
  <si>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</si>
  <si>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</si>
  <si>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</si>
  <si>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</si>
  <si>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</si>
  <si>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</si>
  <si>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</si>
  <si>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</si>
  <si>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</si>
  <si>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</si>
  <si>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</si>
  <si>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</si>
  <si>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</si>
  <si>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</si>
  <si>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</si>
  <si>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</si>
  <si>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</si>
  <si>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</si>
  <si>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</si>
  <si>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</si>
  <si>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</si>
  <si>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</si>
  <si>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</si>
  <si>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</si>
  <si>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</si>
  <si>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</si>
  <si>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</si>
  <si>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</si>
  <si>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</si>
  <si>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</si>
  <si>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</si>
  <si>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</si>
  <si>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</si>
  <si>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</si>
  <si>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</si>
  <si>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</si>
  <si>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</si>
  <si>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</si>
  <si>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</si>
  <si>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</si>
  <si>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</si>
  <si>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</si>
  <si>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</si>
  <si>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</si>
  <si>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</si>
  <si>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</si>
  <si>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</si>
  <si>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</si>
  <si>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</si>
  <si>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</si>
  <si>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</si>
  <si>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</si>
  <si>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</si>
  <si>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</si>
  <si>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</si>
  <si>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</si>
  <si>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</si>
  <si>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</si>
  <si>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</si>
  <si>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</si>
  <si>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</si>
  <si>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</si>
  <si>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</si>
  <si>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</si>
  <si>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</si>
  <si>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</si>
  <si>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</si>
  <si>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</si>
  <si>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</si>
  <si>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</si>
  <si>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</si>
  <si>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</si>
  <si>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</si>
  <si>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</si>
  <si>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</si>
  <si>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</si>
  <si>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</si>
  <si>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</si>
  <si>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</si>
  <si>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</si>
  <si>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</si>
  <si>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</si>
  <si>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</si>
  <si>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</si>
  <si>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</si>
  <si>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</si>
  <si>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</si>
  <si>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</si>
  <si>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</si>
  <si>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</si>
  <si>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</si>
  <si>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</si>
  <si>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</si>
  <si>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</si>
  <si>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</si>
  <si>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</si>
  <si>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</si>
  <si>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</si>
  <si>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</si>
  <si>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</si>
  <si>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</si>
  <si>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</si>
  <si>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</si>
  <si>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</si>
  <si>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</si>
  <si>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</si>
  <si>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</si>
  <si>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</si>
  <si>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</si>
  <si>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</si>
  <si>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</si>
  <si>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</si>
  <si>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</si>
  <si>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</si>
  <si>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</si>
  <si>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</si>
  <si>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</si>
  <si>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</si>
  <si>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</si>
  <si>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</si>
  <si>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</si>
  <si>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</si>
  <si>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</si>
  <si>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</si>
  <si>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</si>
  <si>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</si>
  <si>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</si>
  <si>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</si>
  <si>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</si>
  <si>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</si>
  <si>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</si>
  <si>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</si>
  <si>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</si>
  <si>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</si>
  <si>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</si>
  <si>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</si>
  <si>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</si>
  <si>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</si>
  <si>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</si>
  <si>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</si>
  <si>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</si>
  <si>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</si>
  <si>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</si>
  <si>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</si>
  <si>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</si>
  <si>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</si>
  <si>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</si>
  <si>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</si>
  <si>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</si>
  <si>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</si>
  <si>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</si>
  <si>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</si>
  <si>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</si>
  <si>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</si>
  <si>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</si>
  <si>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</si>
  <si>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</si>
  <si>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</si>
  <si>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</si>
  <si>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</si>
  <si>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</si>
  <si>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</si>
  <si>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</si>
  <si>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</si>
  <si>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</si>
  <si>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</si>
  <si>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</si>
  <si>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</si>
  <si>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</si>
  <si>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</si>
  <si>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</si>
  <si>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</si>
  <si>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</si>
  <si>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</si>
  <si>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</si>
  <si>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</si>
  <si>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</si>
  <si>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</si>
  <si>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</si>
  <si>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</si>
  <si>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</si>
  <si>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</si>
  <si>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</si>
  <si>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</si>
  <si>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</si>
  <si>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</si>
  <si>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</si>
  <si>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</si>
  <si>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</si>
  <si>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</si>
  <si>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</si>
  <si>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</si>
  <si>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</si>
  <si>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</si>
  <si>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</si>
  <si>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</si>
  <si>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</si>
  <si>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</si>
  <si>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</si>
  <si>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</si>
  <si>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</si>
  <si>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</si>
  <si>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</si>
  <si>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</si>
  <si>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</si>
  <si>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</si>
  <si>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</si>
  <si>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</si>
  <si>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</si>
  <si>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</si>
  <si>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</si>
  <si>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</si>
  <si>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</si>
  <si>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</si>
  <si>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</si>
  <si>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</si>
  <si>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</si>
  <si>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</si>
  <si>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</si>
  <si>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</si>
  <si>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</si>
  <si>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</si>
  <si>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</si>
  <si>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</si>
  <si>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</si>
  <si>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</si>
  <si>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</si>
  <si>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</si>
  <si>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</si>
  <si>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</si>
  <si>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</si>
  <si>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</si>
  <si>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</si>
  <si>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</si>
  <si>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</si>
  <si>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</si>
  <si>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</si>
  <si>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</si>
  <si>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</si>
  <si>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</si>
  <si>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</si>
  <si>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</si>
  <si>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</si>
  <si>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</si>
  <si>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</si>
  <si>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</si>
  <si>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</si>
  <si>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</si>
  <si>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</si>
  <si>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</si>
  <si>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</si>
  <si>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</si>
  <si>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</si>
  <si>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</si>
  <si>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</si>
  <si>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</si>
  <si>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</si>
  <si>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</si>
  <si>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</si>
  <si>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</si>
  <si>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</si>
  <si>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</si>
  <si>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</si>
  <si>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</si>
  <si>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</si>
  <si>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</si>
  <si>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</si>
  <si>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</si>
  <si>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</si>
  <si>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</si>
  <si>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</si>
  <si>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</si>
  <si>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</si>
  <si>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</si>
  <si>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</si>
  <si>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</si>
  <si>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</si>
  <si>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</si>
  <si>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</si>
  <si>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</si>
  <si>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</si>
  <si>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</si>
  <si>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</si>
  <si>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</si>
  <si>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</si>
  <si>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</si>
  <si>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</si>
  <si>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</si>
  <si>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</si>
  <si>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</si>
  <si>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</si>
  <si>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</si>
  <si>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</si>
  <si>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</si>
  <si>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</si>
  <si>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</si>
  <si>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</si>
  <si>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</si>
  <si>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</si>
  <si>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</si>
  <si>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</si>
  <si>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</si>
  <si>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</si>
  <si>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</si>
  <si>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</si>
  <si>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</si>
  <si>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</si>
  <si>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</si>
  <si>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</si>
  <si>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</si>
  <si>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</si>
  <si>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</si>
  <si>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</si>
  <si>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</si>
  <si>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</si>
  <si>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</si>
  <si>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</si>
  <si>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</si>
  <si>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</si>
  <si>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</si>
  <si>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</si>
  <si>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</si>
  <si>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</si>
  <si>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</si>
  <si>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</si>
  <si>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</si>
  <si>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</si>
  <si>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</si>
  <si>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</si>
  <si>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</si>
  <si>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</si>
  <si>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</si>
  <si>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</si>
  <si>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</si>
  <si>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</si>
  <si>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</si>
  <si>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</si>
  <si>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</si>
  <si>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</si>
  <si>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</si>
  <si>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</si>
  <si>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</si>
  <si>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</si>
  <si>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</si>
  <si>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</si>
  <si>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</si>
  <si>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</si>
  <si>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</si>
  <si>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</si>
  <si>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</si>
  <si>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</si>
  <si>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</si>
  <si>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</si>
  <si>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</si>
  <si>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</si>
  <si>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</si>
  <si>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</si>
  <si>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</si>
  <si>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</si>
  <si>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</si>
  <si>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</si>
  <si>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</si>
  <si>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</si>
  <si>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</si>
  <si>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</si>
  <si>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</si>
  <si>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</si>
  <si>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</si>
  <si>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</si>
  <si>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</si>
  <si>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</si>
  <si>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</si>
  <si>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</si>
  <si>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</si>
  <si>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</si>
  <si>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</si>
  <si>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</si>
  <si>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</si>
  <si>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</si>
  <si>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</si>
  <si>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</si>
  <si>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</si>
  <si>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</si>
  <si>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</si>
  <si>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</si>
  <si>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</si>
  <si>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</si>
  <si>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</si>
  <si>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</si>
  <si>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</si>
  <si>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</si>
  <si>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</si>
  <si>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</si>
  <si>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</si>
  <si>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</si>
  <si>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</si>
  <si>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</si>
  <si>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</si>
  <si>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</si>
  <si>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</si>
  <si>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</si>
  <si>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</si>
  <si>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</si>
  <si>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</si>
  <si>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</si>
  <si>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</si>
  <si>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</si>
  <si>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</si>
  <si>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</si>
  <si>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</si>
  <si>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</si>
  <si>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</si>
  <si>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</si>
  <si>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</si>
  <si>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</si>
  <si>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</si>
  <si>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</si>
  <si>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</si>
  <si>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</si>
  <si>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</si>
  <si>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</si>
  <si>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</si>
  <si>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</si>
  <si>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</si>
  <si>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</si>
  <si>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</si>
  <si>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</si>
  <si>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</si>
  <si>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</si>
  <si>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</si>
  <si>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</si>
  <si>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</si>
  <si>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</si>
  <si>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</si>
  <si>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</si>
  <si>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</si>
  <si>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</si>
  <si>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</si>
  <si>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</si>
  <si>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</si>
  <si>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</si>
  <si>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</si>
  <si>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</si>
  <si>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</si>
  <si>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</si>
  <si>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</si>
  <si>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</si>
  <si>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</si>
  <si>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</si>
  <si>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</si>
  <si>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</si>
  <si>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</si>
  <si>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</si>
  <si>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</si>
  <si>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</si>
  <si>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</si>
  <si>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</si>
  <si>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</si>
  <si>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</si>
  <si>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</si>
  <si>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</si>
  <si>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</si>
  <si>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</si>
  <si>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</si>
  <si>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</si>
  <si>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</si>
  <si>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</si>
  <si>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</si>
  <si>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</si>
  <si>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</si>
  <si>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</si>
  <si>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</si>
  <si>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</si>
  <si>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</si>
  <si>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</si>
  <si>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</si>
  <si>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</si>
  <si>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</si>
  <si>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</si>
  <si>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</si>
  <si>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</si>
  <si>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</si>
  <si>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</si>
  <si>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</si>
  <si>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</si>
  <si>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</si>
  <si>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</si>
  <si>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</si>
  <si>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</si>
  <si>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</si>
  <si>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</si>
  <si>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</si>
  <si>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</si>
  <si>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</si>
  <si>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</si>
  <si>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</si>
  <si>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</si>
  <si>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</si>
  <si>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</si>
  <si>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</si>
  <si>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</si>
  <si>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</si>
  <si>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</si>
  <si>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</si>
  <si>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</si>
  <si>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</si>
  <si>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</si>
  <si>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</si>
  <si>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</si>
  <si>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</si>
  <si>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</si>
  <si>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</si>
  <si>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</si>
  <si>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</si>
  <si>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</si>
  <si>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</si>
  <si>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</si>
  <si>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</si>
  <si>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</si>
  <si>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</si>
  <si>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</si>
  <si>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</si>
  <si>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</si>
  <si>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</si>
  <si>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</si>
  <si>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</si>
  <si>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</si>
  <si>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</si>
  <si>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</si>
  <si>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</si>
  <si>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</si>
  <si>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</si>
  <si>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</si>
  <si>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</si>
  <si>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</si>
  <si>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</si>
  <si>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</si>
  <si>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</si>
  <si>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</si>
  <si>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</si>
  <si>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</si>
  <si>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</si>
  <si>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</si>
  <si>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</si>
  <si>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</si>
  <si>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</si>
  <si>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</si>
  <si>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</si>
  <si>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</si>
  <si>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</si>
  <si>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</si>
  <si>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</si>
  <si>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</si>
  <si>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</si>
  <si>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</si>
  <si>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</si>
  <si>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</si>
  <si>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</si>
  <si>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</si>
  <si>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</si>
  <si>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</si>
  <si>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</si>
  <si>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</si>
  <si>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</si>
  <si>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</si>
  <si>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</si>
  <si>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</si>
  <si>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</si>
  <si>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</si>
  <si>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</si>
  <si>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</si>
  <si>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</si>
  <si>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</si>
  <si>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</si>
  <si>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</si>
  <si>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</si>
  <si>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</si>
  <si>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</si>
  <si>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</si>
  <si>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</si>
  <si>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</si>
  <si>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</si>
  <si>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</si>
  <si>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</si>
  <si>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</si>
  <si>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</si>
  <si>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</si>
  <si>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</si>
  <si>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</si>
  <si>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</si>
  <si>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</si>
  <si>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</si>
  <si>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</si>
  <si>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</si>
  <si>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</si>
  <si>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</si>
  <si>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</si>
  <si>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</si>
  <si>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</si>
  <si>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</si>
  <si>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</si>
  <si>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</si>
  <si>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</si>
  <si>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</si>
  <si>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</si>
  <si>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</si>
  <si>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</si>
  <si>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</si>
  <si>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</si>
  <si>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</si>
  <si>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</si>
  <si>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</si>
  <si>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</si>
  <si>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</si>
  <si>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</si>
  <si>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</si>
  <si>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</si>
  <si>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</si>
  <si>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</si>
  <si>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</si>
  <si>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</si>
  <si>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</si>
  <si>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</si>
  <si>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</si>
  <si>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</si>
  <si>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</si>
  <si>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</si>
  <si>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</si>
  <si>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</si>
  <si>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</si>
  <si>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</si>
  <si>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</si>
  <si>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</si>
  <si>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</si>
  <si>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</si>
  <si>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</si>
  <si>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</si>
  <si>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</si>
  <si>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</si>
  <si>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</si>
  <si>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</si>
  <si>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</si>
  <si>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</si>
  <si>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</si>
  <si>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</si>
  <si>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</si>
  <si>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</si>
  <si>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</si>
  <si>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</si>
  <si>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</si>
  <si>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</si>
  <si>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</si>
  <si>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</si>
  <si>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</si>
  <si>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</si>
  <si>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</si>
  <si>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</si>
  <si>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</si>
  <si>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</si>
  <si>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</si>
  <si>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</si>
  <si>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</si>
  <si>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</si>
  <si>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</si>
  <si>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</si>
  <si>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</si>
  <si>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</si>
  <si>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</si>
  <si>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</si>
  <si>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</si>
  <si>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</si>
  <si>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</si>
  <si>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</si>
  <si>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</si>
  <si>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</si>
  <si>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</si>
  <si>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</si>
  <si>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</si>
  <si>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</si>
  <si>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</si>
  <si>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</si>
  <si>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</si>
  <si>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</si>
  <si>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</si>
  <si>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</si>
  <si>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</si>
  <si>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</si>
  <si>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</si>
  <si>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</si>
  <si>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</si>
  <si>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</si>
  <si>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</si>
  <si>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</si>
  <si>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</si>
  <si>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</si>
  <si>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</si>
  <si>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</si>
  <si>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</si>
  <si>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</si>
  <si>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</si>
  <si>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</si>
  <si>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</si>
  <si>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</si>
  <si>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</si>
  <si>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</si>
  <si>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</si>
  <si>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</si>
  <si>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</si>
  <si>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</si>
  <si>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</si>
  <si>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</si>
  <si>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</si>
  <si>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</si>
  <si>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</si>
  <si>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</si>
  <si>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</si>
  <si>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</si>
  <si>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</si>
  <si>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</si>
  <si>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</si>
  <si>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</si>
  <si>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</si>
  <si>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</si>
  <si>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</si>
  <si>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</si>
  <si>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</si>
  <si>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</si>
  <si>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</si>
  <si>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</si>
  <si>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</si>
  <si>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</si>
  <si>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</si>
  <si>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</si>
  <si>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</si>
  <si>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</si>
  <si>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</si>
  <si>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</si>
  <si>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</si>
  <si>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</si>
  <si>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</si>
  <si>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</si>
  <si>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</si>
  <si>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</si>
  <si>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</si>
  <si>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</si>
  <si>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</si>
  <si>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</si>
  <si>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</si>
  <si>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</si>
  <si>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</si>
  <si>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</si>
  <si>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</si>
  <si>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</si>
  <si>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</si>
  <si>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</si>
  <si>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</si>
  <si>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</si>
  <si>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</si>
  <si>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</si>
  <si>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</si>
  <si>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</si>
  <si>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</si>
  <si>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</si>
  <si>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</si>
  <si>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</si>
  <si>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</si>
  <si>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</si>
  <si>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</si>
  <si>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</si>
  <si>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</si>
  <si>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</si>
  <si>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</si>
  <si>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</si>
  <si>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</si>
  <si>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</si>
  <si>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</si>
  <si>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</si>
  <si>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</si>
  <si>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</si>
  <si>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</si>
  <si>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</si>
  <si>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</si>
  <si>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</si>
  <si>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</si>
  <si>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</si>
  <si>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</si>
  <si>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</si>
  <si>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</si>
  <si>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</si>
  <si>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</si>
  <si>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</si>
  <si>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</si>
  <si>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</si>
  <si>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</si>
  <si>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</si>
  <si>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</si>
  <si>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</si>
  <si>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</si>
  <si>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</si>
  <si>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</si>
  <si>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</si>
  <si>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</si>
  <si>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</si>
  <si>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</si>
  <si>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</si>
  <si>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</si>
  <si>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</si>
  <si>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</si>
  <si>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</si>
  <si>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</si>
  <si>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</si>
  <si>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</si>
  <si>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</si>
  <si>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</si>
  <si>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</si>
  <si>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</si>
  <si>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</si>
  <si>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</si>
  <si>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</si>
  <si>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</si>
  <si>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</si>
  <si>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</si>
  <si>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</si>
  <si>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</si>
  <si>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</si>
  <si>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</si>
  <si>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</si>
  <si>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</si>
  <si>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</si>
  <si>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</si>
  <si>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</si>
  <si>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</si>
  <si>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</si>
  <si>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</si>
  <si>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</si>
  <si>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</si>
  <si>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</si>
  <si>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</si>
  <si>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</si>
  <si>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</si>
  <si>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</si>
  <si>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</si>
  <si>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</si>
  <si>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</si>
  <si>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</si>
  <si>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</si>
  <si>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</si>
  <si>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</si>
  <si>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</si>
  <si>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</si>
  <si>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</si>
  <si>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</si>
  <si>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</si>
  <si>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</si>
  <si>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</si>
  <si>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</si>
  <si>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</si>
  <si>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</si>
  <si>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</si>
  <si>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</si>
  <si>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</si>
  <si>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</si>
  <si>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</si>
  <si>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</si>
  <si>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</si>
  <si>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</si>
  <si>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</si>
  <si>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</si>
  <si>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</si>
  <si>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</si>
  <si>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</si>
  <si>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</si>
  <si>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</si>
  <si>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</si>
  <si>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</si>
  <si>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</si>
  <si>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</si>
  <si>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</si>
  <si>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</si>
  <si>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</si>
  <si>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</si>
  <si>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</si>
  <si>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</si>
  <si>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</si>
  <si>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</si>
  <si>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</si>
  <si>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</si>
  <si>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</si>
  <si>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</si>
  <si>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</si>
  <si>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</si>
  <si>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</si>
  <si>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</si>
  <si>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</si>
  <si>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</si>
  <si>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</si>
  <si>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</si>
  <si>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</si>
  <si>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</si>
  <si>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</si>
  <si>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</si>
  <si>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</si>
  <si>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</si>
  <si>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</si>
  <si>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</si>
  <si>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</si>
  <si>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</si>
  <si>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</si>
  <si>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</si>
  <si>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</si>
  <si>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</si>
  <si>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</si>
  <si>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</si>
  <si>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</si>
  <si>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</si>
  <si>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</si>
  <si>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</si>
  <si>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</si>
  <si>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</si>
  <si>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</si>
  <si>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</si>
  <si>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</si>
  <si>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</si>
  <si>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</si>
  <si>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</si>
  <si>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</si>
  <si>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</si>
  <si>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</si>
  <si>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</si>
  <si>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</si>
  <si>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</si>
  <si>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</si>
  <si>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</si>
  <si>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</si>
  <si>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</si>
  <si>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</si>
  <si>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</si>
  <si>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</si>
  <si>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</si>
  <si>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</si>
  <si>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</si>
  <si>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</si>
  <si>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</si>
  <si>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</si>
  <si>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</si>
  <si>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</si>
  <si>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</si>
  <si>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</si>
  <si>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</si>
  <si>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</si>
  <si>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</si>
  <si>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</si>
  <si>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</si>
  <si>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</si>
  <si>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</si>
  <si>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</si>
  <si>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</si>
  <si>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</si>
  <si>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</si>
  <si>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</si>
  <si>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</si>
  <si>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</si>
  <si>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</si>
  <si>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</si>
  <si>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</si>
  <si>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</si>
  <si>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</si>
  <si>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</si>
  <si>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</si>
  <si>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</si>
  <si>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</si>
  <si>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</si>
  <si>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</si>
  <si>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</si>
  <si>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</si>
  <si>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</si>
  <si>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</si>
  <si>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</si>
  <si>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</si>
  <si>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</si>
  <si>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</si>
  <si>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</si>
  <si>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</si>
  <si>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</si>
  <si>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</si>
  <si>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</si>
  <si>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</si>
  <si>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</si>
  <si>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</si>
  <si>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</si>
  <si>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</si>
  <si>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</si>
  <si>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</si>
  <si>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</si>
  <si>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</si>
  <si>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</si>
  <si>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</si>
  <si>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</si>
  <si>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</si>
  <si>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</si>
  <si>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</si>
  <si>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</si>
  <si>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</si>
  <si>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</si>
  <si>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</si>
  <si>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</si>
  <si>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</si>
  <si>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</si>
  <si>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</si>
  <si>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</si>
  <si>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</si>
  <si>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</si>
  <si>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</si>
  <si>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</si>
  <si>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</si>
  <si>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</si>
  <si>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</si>
  <si>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</si>
  <si>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</si>
  <si>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</si>
  <si>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</si>
  <si>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</si>
  <si>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</si>
  <si>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</si>
  <si>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</si>
  <si>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</si>
  <si>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</si>
  <si>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</si>
  <si>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</si>
  <si>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</si>
  <si>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</si>
  <si>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</si>
  <si>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</si>
  <si>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</si>
  <si>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</si>
  <si>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</si>
  <si>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</si>
  <si>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</si>
  <si>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</si>
  <si>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</si>
  <si>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</si>
  <si>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</si>
  <si>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</si>
  <si>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</si>
  <si>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</si>
  <si>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</si>
  <si>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</si>
  <si>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</si>
  <si>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</si>
  <si>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</si>
  <si>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</si>
  <si>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</si>
  <si>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</si>
  <si>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</si>
  <si>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</si>
  <si>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</si>
  <si>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</si>
  <si>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</si>
  <si>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</si>
  <si>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</si>
  <si>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</si>
  <si>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</si>
  <si>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</si>
  <si>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</si>
  <si>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</si>
  <si>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</si>
  <si>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</si>
  <si>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</si>
  <si>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</si>
  <si>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</si>
  <si>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</si>
  <si>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</si>
  <si>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</si>
  <si>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</si>
  <si>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</si>
  <si>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</si>
  <si>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</si>
  <si>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</si>
  <si>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</si>
  <si>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</si>
  <si>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</si>
  <si>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</si>
  <si>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</si>
  <si>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</si>
  <si>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</si>
  <si>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</si>
  <si>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</si>
  <si>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</si>
  <si>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</si>
  <si>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</si>
  <si>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</si>
  <si>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</si>
  <si>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</si>
  <si>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</si>
  <si>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</si>
  <si>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</si>
  <si>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</si>
  <si>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</si>
  <si>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</si>
  <si>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</si>
  <si>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</si>
  <si>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</si>
  <si>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</si>
  <si>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</si>
  <si>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</si>
  <si>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</si>
  <si>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</si>
  <si>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</si>
  <si>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</si>
  <si>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</si>
  <si>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</si>
  <si>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</si>
  <si>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</si>
  <si>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</si>
  <si>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</si>
  <si>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</si>
  <si>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</si>
  <si>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</si>
  <si>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</si>
  <si>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</si>
  <si>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</si>
  <si>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</si>
  <si>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</si>
  <si>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</si>
  <si>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</si>
  <si>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</si>
  <si>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</si>
  <si>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</si>
  <si>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</si>
  <si>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</si>
  <si>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</si>
  <si>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</si>
  <si>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</si>
  <si>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</si>
  <si>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</si>
  <si>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</si>
  <si>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</si>
  <si>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</si>
  <si>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</si>
  <si>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</si>
  <si>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</si>
  <si>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</si>
  <si>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</si>
  <si>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</si>
  <si>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</si>
  <si>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</si>
  <si>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</si>
  <si>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</si>
  <si>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</si>
  <si>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</si>
  <si>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</si>
  <si>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</si>
  <si>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</si>
  <si>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</si>
  <si>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</si>
  <si>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</si>
  <si>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</si>
  <si>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</si>
  <si>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</si>
  <si>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</si>
  <si>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</si>
  <si>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</si>
  <si>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</si>
  <si>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</si>
  <si>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</si>
  <si>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</si>
  <si>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</si>
  <si>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</si>
  <si>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</si>
  <si>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</si>
  <si>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</si>
  <si>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</si>
  <si>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</si>
  <si>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</si>
  <si>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</si>
  <si>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</si>
  <si>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</si>
  <si>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</si>
  <si>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</si>
  <si>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</si>
  <si>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</si>
  <si>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</si>
  <si>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</si>
  <si>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</si>
  <si>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</si>
  <si>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</si>
  <si>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</si>
  <si>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</si>
  <si>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</si>
  <si>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</si>
  <si>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</si>
  <si>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</si>
  <si>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</si>
  <si>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</si>
  <si>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</si>
  <si>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</si>
  <si>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</si>
  <si>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</si>
  <si>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</si>
  <si>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</si>
  <si>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</si>
  <si>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</si>
  <si>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</si>
  <si>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</si>
  <si>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</si>
  <si>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</si>
  <si>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</si>
  <si>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</si>
  <si>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</si>
  <si>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</si>
  <si>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</si>
  <si>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</si>
  <si>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</si>
  <si>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</si>
  <si>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</si>
  <si>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</si>
  <si>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</si>
  <si>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</si>
  <si>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</si>
  <si>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</si>
  <si>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</si>
  <si>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</si>
  <si>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</si>
  <si>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</si>
  <si>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</si>
  <si>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</si>
  <si>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</si>
  <si>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</si>
  <si>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</si>
  <si>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</si>
  <si>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</si>
  <si>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</si>
  <si>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</si>
  <si>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</si>
  <si>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</si>
  <si>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</si>
  <si>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</si>
  <si>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</si>
  <si>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</si>
  <si>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</si>
  <si>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</si>
  <si>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</si>
  <si>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</si>
  <si>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</si>
  <si>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</si>
  <si>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</si>
  <si>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</si>
  <si>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</si>
  <si>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</si>
  <si>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</si>
  <si>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</si>
  <si>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</si>
  <si>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</si>
  <si>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</si>
  <si>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</si>
  <si>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</si>
  <si>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</si>
  <si>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</si>
  <si>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</si>
  <si>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</si>
  <si>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</si>
  <si>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</si>
  <si>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</si>
  <si>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</si>
  <si>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</si>
  <si>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</si>
  <si>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</si>
  <si>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</si>
  <si>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</si>
  <si>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</si>
  <si>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</si>
  <si>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</si>
  <si>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</si>
  <si>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</si>
  <si>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</si>
  <si>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</si>
  <si>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</si>
  <si>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</si>
  <si>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</si>
  <si>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</si>
  <si>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</si>
  <si>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</si>
  <si>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</si>
  <si>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</si>
  <si>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</si>
  <si>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</si>
  <si>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</si>
  <si>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</si>
  <si>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</si>
  <si>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</si>
  <si>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</si>
  <si>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</si>
  <si>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</si>
  <si>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</si>
  <si>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</si>
  <si>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</si>
  <si>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</si>
  <si>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</si>
  <si>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</si>
  <si>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</si>
  <si>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</si>
  <si>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</si>
  <si>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</si>
  <si>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</si>
  <si>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</si>
  <si>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</si>
  <si>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</si>
  <si>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</si>
  <si>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</si>
  <si>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</si>
  <si>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</si>
  <si>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</si>
  <si>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</si>
  <si>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</si>
  <si>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</si>
  <si>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</si>
  <si>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</si>
  <si>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</si>
  <si>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</si>
  <si>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</si>
  <si>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</si>
  <si>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</si>
  <si>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</si>
  <si>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</si>
  <si>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</si>
  <si>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</si>
  <si>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</si>
  <si>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</si>
  <si>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</si>
  <si>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</si>
  <si>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</si>
  <si>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</si>
  <si>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</si>
  <si>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</si>
  <si>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</si>
  <si>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</si>
  <si>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</si>
  <si>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</si>
  <si>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</si>
  <si>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</si>
  <si>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</si>
  <si>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</si>
  <si>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</si>
  <si>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</si>
  <si>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</si>
  <si>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</si>
  <si>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</si>
  <si>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</si>
  <si>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</si>
  <si>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</si>
  <si>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</si>
  <si>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</si>
  <si>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</si>
  <si>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</si>
  <si>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</si>
  <si>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</si>
  <si>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</si>
  <si>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</si>
  <si>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</si>
  <si>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</si>
  <si>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</si>
  <si>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</si>
  <si>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</si>
  <si>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</si>
  <si>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</si>
  <si>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</si>
  <si>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</si>
  <si>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</si>
  <si>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</si>
  <si>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</si>
  <si>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</si>
  <si>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</si>
  <si>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</si>
  <si>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</si>
  <si>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</si>
  <si>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</si>
  <si>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</si>
  <si>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</si>
  <si>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</si>
  <si>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</si>
  <si>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</si>
  <si>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</si>
  <si>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</si>
  <si>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</si>
  <si>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</si>
  <si>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</si>
  <si>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</si>
  <si>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</si>
  <si>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</si>
  <si>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</si>
  <si>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</si>
  <si>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</si>
  <si>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</si>
  <si>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</si>
  <si>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</si>
  <si>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</si>
  <si>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</si>
  <si>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</si>
  <si>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</si>
  <si>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</si>
  <si>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</si>
  <si>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</si>
  <si>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</si>
  <si>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</si>
  <si>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</si>
  <si>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</si>
  <si>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</si>
  <si>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</si>
  <si>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</si>
  <si>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</si>
  <si>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</si>
  <si>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</si>
  <si>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</si>
  <si>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</si>
  <si>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</si>
  <si>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</si>
  <si>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</si>
  <si>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</si>
  <si>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</si>
  <si>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</si>
  <si>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</si>
  <si>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</si>
  <si>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</si>
  <si>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</si>
  <si>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</si>
  <si>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</si>
  <si>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</si>
  <si>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</si>
  <si>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</si>
  <si>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</si>
  <si>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</si>
  <si>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</si>
  <si>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</si>
  <si>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</si>
  <si>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</si>
  <si>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</si>
  <si>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</si>
  <si>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</si>
  <si>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</si>
  <si>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</si>
  <si>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</si>
  <si>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</si>
  <si>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</si>
  <si>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</si>
  <si>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</si>
  <si>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</si>
  <si>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</si>
  <si>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</si>
  <si>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</si>
  <si>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</si>
  <si>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</si>
  <si>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</si>
  <si>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</si>
  <si>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</si>
  <si>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</si>
  <si>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</si>
  <si>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</si>
  <si>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</si>
  <si>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</si>
  <si>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</si>
  <si>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</si>
  <si>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</si>
  <si>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</si>
  <si>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</si>
  <si>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</si>
  <si>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</si>
  <si>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</si>
  <si>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</si>
  <si>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</si>
  <si>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</si>
  <si>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</si>
  <si>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</si>
  <si>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</si>
  <si>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</si>
  <si>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</si>
  <si>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</si>
  <si>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</si>
  <si>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</si>
  <si>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</si>
  <si>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</si>
  <si>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</si>
  <si>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</si>
  <si>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</si>
  <si>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</si>
  <si>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</si>
  <si>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</si>
  <si>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</si>
  <si>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</si>
  <si>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</si>
  <si>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</si>
  <si>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</si>
  <si>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</si>
  <si>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</si>
  <si>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</si>
  <si>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</si>
  <si>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</si>
  <si>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</si>
  <si>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</si>
  <si>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</si>
  <si>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</si>
  <si>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</si>
  <si>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</si>
  <si>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</si>
  <si>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</si>
  <si>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</si>
  <si>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</si>
  <si>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</si>
  <si>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</si>
  <si>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</si>
  <si>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</si>
  <si>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</si>
  <si>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</si>
  <si>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</si>
  <si>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</si>
  <si>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</si>
  <si>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</si>
  <si>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</si>
  <si>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</si>
  <si>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</si>
  <si>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</si>
  <si>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</si>
  <si>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</si>
  <si>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</si>
  <si>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</si>
  <si>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</si>
  <si>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</si>
  <si>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</si>
  <si>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</si>
  <si>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</si>
  <si>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</si>
  <si>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</si>
  <si>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</si>
  <si>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</si>
  <si>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</si>
  <si>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</si>
  <si>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</si>
  <si>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</si>
  <si>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</si>
  <si>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</si>
  <si>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</si>
  <si>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</si>
  <si>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</si>
  <si>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</si>
  <si>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</si>
  <si>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</si>
  <si>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</si>
  <si>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</si>
  <si>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</si>
  <si>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</si>
  <si>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</si>
  <si>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</si>
  <si>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</si>
  <si>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</si>
  <si>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</si>
  <si>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</si>
  <si>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</si>
  <si>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</si>
  <si>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</si>
  <si>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</si>
  <si>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</si>
  <si>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</si>
  <si>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</si>
  <si>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</si>
  <si>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</si>
  <si>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</si>
  <si>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</si>
  <si>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</si>
  <si>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</si>
  <si>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</si>
  <si>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</si>
  <si>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</si>
  <si>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</si>
  <si>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</si>
  <si>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</si>
  <si>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</si>
  <si>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</si>
  <si>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</si>
  <si>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</si>
  <si>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</si>
  <si>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</si>
  <si>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</si>
  <si>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</si>
  <si>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</si>
  <si>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</si>
  <si>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</si>
  <si>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</si>
  <si>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</si>
  <si>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</si>
  <si>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</si>
  <si>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</si>
  <si>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</si>
  <si>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</si>
  <si>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</si>
  <si>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</si>
  <si>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</si>
  <si>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</si>
  <si>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</si>
  <si>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</si>
  <si>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</si>
  <si>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</si>
  <si>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</si>
  <si>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</si>
  <si>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</si>
  <si>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</si>
  <si>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</si>
  <si>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</si>
  <si>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</si>
  <si>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</si>
  <si>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</si>
  <si>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</si>
  <si>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</si>
  <si>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</si>
  <si>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</si>
  <si>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</si>
  <si>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</si>
  <si>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</si>
  <si>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</si>
  <si>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</si>
  <si>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</si>
  <si>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</si>
  <si>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</si>
  <si>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</si>
  <si>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</si>
  <si>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</si>
  <si>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</si>
  <si>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</si>
  <si>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</si>
  <si>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</si>
  <si>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</si>
  <si>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</si>
  <si>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</si>
  <si>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</si>
  <si>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</si>
  <si>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</si>
  <si>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</si>
  <si>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</si>
  <si>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</si>
  <si>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</si>
  <si>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</si>
  <si>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</si>
  <si>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</si>
  <si>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</si>
  <si>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</si>
  <si>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</si>
  <si>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</si>
  <si>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</si>
  <si>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</si>
  <si>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</si>
  <si>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</si>
  <si>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</si>
  <si>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</si>
  <si>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</si>
  <si>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</si>
  <si>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</si>
  <si>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</si>
  <si>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</si>
  <si>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</si>
  <si>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</si>
  <si>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</si>
  <si>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</si>
  <si>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</si>
  <si>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</si>
  <si>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</si>
  <si>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</si>
  <si>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</si>
  <si>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</si>
  <si>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</si>
  <si>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</si>
  <si>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</si>
  <si>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</si>
  <si>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</si>
  <si>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</si>
  <si>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</si>
  <si>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</si>
  <si>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</si>
  <si>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</si>
  <si>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</si>
  <si>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</si>
  <si>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</si>
  <si>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</si>
  <si>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</si>
  <si>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</si>
  <si>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</si>
  <si>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</si>
  <si>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</si>
  <si>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</si>
  <si>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</si>
  <si>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</si>
  <si>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</si>
  <si>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</si>
  <si>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</si>
  <si>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</si>
  <si>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</si>
  <si>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</si>
  <si>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</si>
  <si>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</si>
  <si>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</si>
  <si>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</si>
  <si>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</si>
  <si>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</si>
  <si>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</si>
  <si>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</si>
  <si>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</si>
  <si>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</si>
  <si>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</si>
  <si>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</si>
  <si>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</si>
  <si>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</si>
  <si>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</si>
  <si>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</si>
  <si>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</si>
  <si>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</si>
  <si>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</si>
  <si>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</si>
  <si>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</si>
  <si>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</si>
  <si>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</si>
  <si>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</si>
  <si>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</si>
  <si>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</si>
  <si>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</si>
  <si>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</si>
  <si>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</si>
  <si>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</si>
  <si>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</si>
  <si>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</si>
  <si>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</si>
  <si>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</si>
  <si>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</si>
  <si>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</si>
  <si>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</si>
  <si>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</si>
  <si>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</si>
  <si>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</si>
  <si>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</si>
  <si>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</si>
  <si>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</si>
  <si>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</si>
  <si>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</si>
  <si>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</si>
  <si>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</si>
  <si>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</si>
  <si>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</si>
  <si>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</si>
  <si>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</si>
  <si>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</si>
  <si>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</si>
  <si>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</si>
  <si>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</si>
  <si>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</si>
  <si>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</si>
  <si>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</si>
  <si>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</si>
  <si>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</si>
  <si>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</si>
  <si>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</si>
  <si>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</si>
  <si>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</si>
  <si>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</si>
  <si>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</si>
  <si>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</si>
  <si>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</si>
  <si>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</si>
  <si>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</si>
  <si>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</si>
  <si>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</si>
  <si>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</si>
  <si>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</si>
  <si>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</si>
  <si>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</si>
  <si>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</si>
  <si>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</si>
  <si>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</si>
  <si>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</si>
  <si>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</si>
  <si>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</si>
  <si>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</si>
  <si>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</si>
  <si>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</si>
  <si>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</si>
  <si>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</si>
  <si>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</si>
  <si>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</si>
  <si>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</si>
  <si>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</si>
  <si>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</si>
  <si>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</si>
  <si>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</si>
  <si>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</si>
  <si>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</si>
  <si>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</si>
  <si>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</si>
  <si>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</si>
  <si>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</si>
  <si>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</si>
  <si>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</si>
  <si>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</si>
  <si>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</si>
  <si>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</si>
  <si>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</si>
  <si>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</si>
  <si>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</si>
  <si>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</si>
  <si>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</si>
  <si>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</si>
  <si>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</si>
  <si>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</si>
  <si>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</si>
  <si>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</si>
  <si>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</si>
  <si>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</si>
  <si>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</si>
  <si>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</si>
  <si>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</si>
  <si>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</si>
  <si>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</si>
  <si>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</si>
  <si>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</si>
  <si>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</si>
  <si>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</si>
  <si>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</si>
  <si>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</si>
  <si>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</si>
  <si>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</si>
  <si>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</si>
  <si>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</si>
  <si>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</si>
  <si>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</si>
  <si>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</si>
  <si>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</si>
  <si>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</si>
  <si>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</si>
  <si>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</si>
  <si>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</si>
  <si>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</si>
  <si>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</si>
  <si>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</si>
  <si>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</si>
  <si>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</si>
  <si>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</si>
  <si>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</si>
  <si>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</si>
  <si>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</si>
  <si>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</si>
  <si>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</si>
  <si>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</si>
  <si>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</si>
  <si>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</si>
  <si>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</si>
  <si>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</si>
  <si>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</si>
  <si>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</si>
  <si>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</si>
  <si>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</si>
  <si>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</si>
  <si>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</si>
  <si>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</si>
  <si>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</si>
  <si>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</si>
  <si>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</si>
  <si>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</si>
  <si>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</si>
  <si>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</si>
  <si>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</si>
  <si>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</si>
  <si>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</si>
  <si>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</si>
  <si>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</si>
  <si>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</si>
  <si>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</si>
  <si>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</si>
  <si>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</si>
  <si>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</si>
  <si>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</si>
  <si>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</si>
  <si>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</si>
  <si>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</si>
  <si>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</si>
  <si>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</si>
  <si>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</si>
  <si>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</si>
  <si>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</si>
  <si>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</si>
  <si>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</si>
  <si>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</si>
  <si>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</si>
  <si>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</si>
  <si>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</si>
  <si>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</si>
  <si>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</si>
  <si>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</si>
  <si>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</si>
  <si>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</si>
  <si>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</si>
  <si>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</si>
  <si>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</si>
  <si>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</si>
  <si>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</si>
  <si>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</si>
  <si>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</si>
  <si>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</si>
  <si>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</si>
  <si>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</si>
  <si>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</si>
  <si>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</si>
  <si>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</si>
  <si>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</si>
  <si>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</si>
  <si>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</si>
  <si>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</si>
  <si>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</si>
  <si>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</si>
  <si>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</si>
  <si>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</si>
  <si>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</si>
  <si>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</si>
  <si>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</si>
  <si>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</si>
  <si>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</si>
  <si>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</si>
  <si>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</si>
  <si>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</si>
  <si>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</si>
  <si>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</si>
  <si>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</si>
  <si>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</si>
  <si>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</si>
  <si>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</si>
  <si>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</si>
  <si>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</si>
  <si>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</si>
  <si>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</si>
  <si>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</si>
  <si>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</si>
  <si>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</si>
  <si>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</si>
  <si>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</si>
  <si>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</si>
  <si>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</si>
  <si>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</si>
  <si>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</si>
  <si>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</si>
  <si>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</si>
  <si>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</si>
  <si>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</si>
  <si>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</si>
  <si>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</si>
  <si>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</si>
  <si>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</si>
  <si>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</si>
  <si>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</si>
  <si>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</si>
  <si>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</si>
  <si>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</si>
  <si>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</si>
  <si>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</si>
  <si>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</si>
  <si>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</si>
  <si>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</si>
  <si>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</si>
  <si>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</si>
  <si>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</si>
  <si>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</si>
  <si>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</si>
  <si>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</si>
  <si>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</si>
  <si>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</si>
  <si>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</si>
  <si>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</si>
  <si>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</si>
  <si>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</si>
  <si>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</si>
  <si>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</si>
  <si>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</si>
  <si>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</si>
  <si>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</si>
  <si>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</si>
  <si>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</si>
  <si>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</si>
  <si>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</si>
  <si>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</si>
  <si>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</si>
  <si>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</si>
  <si>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</si>
  <si>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</si>
  <si>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</si>
  <si>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</si>
  <si>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</si>
  <si>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</si>
  <si>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</si>
  <si>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</si>
  <si>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</si>
  <si>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</si>
  <si>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</si>
  <si>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</si>
  <si>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</si>
  <si>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</si>
  <si>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</si>
  <si>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</si>
  <si>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</si>
  <si>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</si>
  <si>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</si>
  <si>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</si>
  <si>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</si>
  <si>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</si>
  <si>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</si>
  <si>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</si>
  <si>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</si>
  <si>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</si>
  <si>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</si>
  <si>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</si>
  <si>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</si>
  <si>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</si>
  <si>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</si>
  <si>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</si>
  <si>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</si>
  <si>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</si>
  <si>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</si>
  <si>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</si>
  <si>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</si>
  <si>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</si>
  <si>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</si>
  <si>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</si>
  <si>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</si>
  <si>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</si>
  <si>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</si>
  <si>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</si>
  <si>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</si>
  <si>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</si>
  <si>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</si>
  <si>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</si>
  <si>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</si>
  <si>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</si>
  <si>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</si>
  <si>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</si>
  <si>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</si>
  <si>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</si>
  <si>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</si>
  <si>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</si>
  <si>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</si>
  <si>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</si>
  <si>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</si>
  <si>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</si>
  <si>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</si>
  <si>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</si>
  <si>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</si>
  <si>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</si>
  <si>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</si>
  <si>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</si>
  <si>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</si>
  <si>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</si>
  <si>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</si>
  <si>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</si>
  <si>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</si>
  <si>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</si>
  <si>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</si>
  <si>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</si>
  <si>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</si>
  <si>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</si>
  <si>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</si>
  <si>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</si>
  <si>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</si>
  <si>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</si>
  <si>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</si>
  <si>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</si>
  <si>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</si>
  <si>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</si>
  <si>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</si>
  <si>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</si>
  <si>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</si>
  <si>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</si>
  <si>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</si>
  <si>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</si>
  <si>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</si>
  <si>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</si>
  <si>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</si>
  <si>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</si>
  <si>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</si>
  <si>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</si>
  <si>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</si>
  <si>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</si>
  <si>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</si>
  <si>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</si>
  <si>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</si>
  <si>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</si>
  <si>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</si>
  <si>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</si>
  <si>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</si>
  <si>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</si>
  <si>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</si>
  <si>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</si>
  <si>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</si>
  <si>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</si>
  <si>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</si>
  <si>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</si>
  <si>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</si>
  <si>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</si>
  <si>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</si>
  <si>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</si>
  <si>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</si>
  <si>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</si>
  <si>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</si>
  <si>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</si>
  <si>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</si>
  <si>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</si>
  <si>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</si>
  <si>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</si>
  <si>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</si>
  <si>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</si>
  <si>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</si>
  <si>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</si>
  <si>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</si>
  <si>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</si>
  <si>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</si>
  <si>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</si>
  <si>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</si>
  <si>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</si>
  <si>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</si>
  <si>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</si>
  <si>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</si>
  <si>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</si>
  <si>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</si>
  <si>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</si>
  <si>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</si>
  <si>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</si>
  <si>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</si>
  <si>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</si>
  <si>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</si>
  <si>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</si>
  <si>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</si>
  <si>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</si>
  <si>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</si>
  <si>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</si>
  <si>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</si>
  <si>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</si>
  <si>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</si>
  <si>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</si>
  <si>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</si>
  <si>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</si>
  <si>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</si>
  <si>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</si>
  <si>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</si>
  <si>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</si>
  <si>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</si>
  <si>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</si>
  <si>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</si>
  <si>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</si>
  <si>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</si>
  <si>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</si>
  <si>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</si>
  <si>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</si>
  <si>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</si>
  <si>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</si>
  <si>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</si>
  <si>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</si>
  <si>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</si>
  <si>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</si>
  <si>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</si>
  <si>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</si>
  <si>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</si>
  <si>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</si>
  <si>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</si>
  <si>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</si>
  <si>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</si>
  <si>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</si>
  <si>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</si>
  <si>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</si>
  <si>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</si>
  <si>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</si>
  <si>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</si>
  <si>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</si>
  <si>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</si>
  <si>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</si>
  <si>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</si>
  <si>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</si>
  <si>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</si>
  <si>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</si>
  <si>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</si>
  <si>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</si>
  <si>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</si>
  <si>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</si>
  <si>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</si>
  <si>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</si>
  <si>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</si>
  <si>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</si>
  <si>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</si>
  <si>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</si>
  <si>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</si>
  <si>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</si>
  <si>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</si>
  <si>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</si>
  <si>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</si>
  <si>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</si>
  <si>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</si>
  <si>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</si>
  <si>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</si>
  <si>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</si>
  <si>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</si>
  <si>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</si>
  <si>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</si>
  <si>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</si>
  <si>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</si>
  <si>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</si>
  <si>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</si>
  <si>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</si>
  <si>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</si>
  <si>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</si>
  <si>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</si>
  <si>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</si>
  <si>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</si>
  <si>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</si>
  <si>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</si>
  <si>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</si>
  <si>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</si>
  <si>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</si>
  <si>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</si>
  <si>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</si>
  <si>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</si>
  <si>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</si>
  <si>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</si>
  <si>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</si>
  <si>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</si>
  <si>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</si>
  <si>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</si>
  <si>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</si>
  <si>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</si>
  <si>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</si>
  <si>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</si>
  <si>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</si>
  <si>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</si>
  <si>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</si>
  <si>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</si>
  <si>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</si>
  <si>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</si>
  <si>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</si>
  <si>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</si>
  <si>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</si>
  <si>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</si>
  <si>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</si>
  <si>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</si>
  <si>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</si>
  <si>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</si>
  <si>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</si>
  <si>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</si>
  <si>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</si>
  <si>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</si>
  <si>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</si>
  <si>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</si>
  <si>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</si>
  <si>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</si>
  <si>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</si>
  <si>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</si>
  <si>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</si>
  <si>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</si>
  <si>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</si>
  <si>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</si>
  <si>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</si>
  <si>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</si>
  <si>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</si>
  <si>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</si>
  <si>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</si>
  <si>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</si>
  <si>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</si>
  <si>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</si>
  <si>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</si>
  <si>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</si>
  <si>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</si>
  <si>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</si>
  <si>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</si>
  <si>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</si>
  <si>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</si>
  <si>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</si>
  <si>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</si>
  <si>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</si>
  <si>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</si>
  <si>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</si>
  <si>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</si>
  <si>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</si>
  <si>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</si>
  <si>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</si>
  <si>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</si>
  <si>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</si>
  <si>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</si>
  <si>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</si>
  <si>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</si>
  <si>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</si>
  <si>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</si>
  <si>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</si>
  <si>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</si>
  <si>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</si>
  <si>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</si>
  <si>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</si>
  <si>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</si>
  <si>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</si>
  <si>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</si>
  <si>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</si>
  <si>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</si>
  <si>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</si>
  <si>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</si>
  <si>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</si>
  <si>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</si>
  <si>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</si>
  <si>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</si>
  <si>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</si>
  <si>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</si>
  <si>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</si>
  <si>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</si>
  <si>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</si>
  <si>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</si>
  <si>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</si>
  <si>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</si>
  <si>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</si>
  <si>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</si>
  <si>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</si>
  <si>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</si>
  <si>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</si>
  <si>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</si>
  <si>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</si>
  <si>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</si>
  <si>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</si>
  <si>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</si>
  <si>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</si>
  <si>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</si>
  <si>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</si>
  <si>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</si>
  <si>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</si>
  <si>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</si>
  <si>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</si>
  <si>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</si>
  <si>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</si>
  <si>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</si>
  <si>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</si>
  <si>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</si>
  <si>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</si>
  <si>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</si>
  <si>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</si>
  <si>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</si>
  <si>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</si>
  <si>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</si>
  <si>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</si>
  <si>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</si>
  <si>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</si>
  <si>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</si>
  <si>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</si>
  <si>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</si>
  <si>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</si>
  <si>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</si>
  <si>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</si>
  <si>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</si>
  <si>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</si>
  <si>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</si>
  <si>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</si>
  <si>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</si>
  <si>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</si>
  <si>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</si>
  <si>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</si>
  <si>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</si>
  <si>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</si>
  <si>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</si>
  <si>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</si>
  <si>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</si>
  <si>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</si>
  <si>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</si>
  <si>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</si>
  <si>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</si>
  <si>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</si>
  <si>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</si>
  <si>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</si>
  <si>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</si>
  <si>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</si>
  <si>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</si>
  <si>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</si>
  <si>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</si>
  <si>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</si>
  <si>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</si>
  <si>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</si>
  <si>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</si>
  <si>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</si>
  <si>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</si>
  <si>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</si>
  <si>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</si>
  <si>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</si>
  <si>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</si>
  <si>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</si>
  <si>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</si>
  <si>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</si>
  <si>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</si>
  <si>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</si>
  <si>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</si>
  <si>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</si>
  <si>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</si>
  <si>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</si>
  <si>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</si>
  <si>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</si>
  <si>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</si>
  <si>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</si>
  <si>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</si>
  <si>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</si>
  <si>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</si>
  <si>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</si>
  <si>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</si>
  <si>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</si>
  <si>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</si>
  <si>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</si>
  <si>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</si>
  <si>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</si>
  <si>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</si>
  <si>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</si>
  <si>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</si>
  <si>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</si>
  <si>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</si>
  <si>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</si>
  <si>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</si>
  <si>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</si>
  <si>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</si>
  <si>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</si>
  <si>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</si>
  <si>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</si>
  <si>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</si>
  <si>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</si>
  <si>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</si>
  <si>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</si>
  <si>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</si>
  <si>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</si>
  <si>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</si>
  <si>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</si>
  <si>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</si>
  <si>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</si>
  <si>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</si>
  <si>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</si>
  <si>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</si>
  <si>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</si>
  <si>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</si>
  <si>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</si>
  <si>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</si>
  <si>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</si>
  <si>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</si>
  <si>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</si>
  <si>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</si>
  <si>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</si>
  <si>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</si>
  <si>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</si>
  <si>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</si>
  <si>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</si>
  <si>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</si>
  <si>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</si>
  <si>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</si>
  <si>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</si>
  <si>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</si>
  <si>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</si>
  <si>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</si>
  <si>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</si>
  <si>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</si>
  <si>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</si>
  <si>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</si>
  <si>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</si>
  <si>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</si>
  <si>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</si>
  <si>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</si>
  <si>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</si>
  <si>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</si>
  <si>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</si>
  <si>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</si>
  <si>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</si>
  <si>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</si>
  <si>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</si>
  <si>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</si>
  <si>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</si>
  <si>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</si>
  <si>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</si>
  <si>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</si>
  <si>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</si>
  <si>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</si>
  <si>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</si>
  <si>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</si>
  <si>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</si>
  <si>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</si>
  <si>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</si>
  <si>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</si>
  <si>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</si>
  <si>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</si>
  <si>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</si>
  <si>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</si>
  <si>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</si>
  <si>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</si>
  <si>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</si>
  <si>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</si>
  <si>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</si>
  <si>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</si>
  <si>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</si>
  <si>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</si>
  <si>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</si>
  <si>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</si>
  <si>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</si>
  <si>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</si>
  <si>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</si>
  <si>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</si>
  <si>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</si>
  <si>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</si>
  <si>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</si>
  <si>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</si>
  <si>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</si>
  <si>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</si>
  <si>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</si>
  <si>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</si>
  <si>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</si>
  <si>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</si>
  <si>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</si>
  <si>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</si>
  <si>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</si>
  <si>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</si>
  <si>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</si>
  <si>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</si>
  <si>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</si>
  <si>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</si>
  <si>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</si>
  <si>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</si>
  <si>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</si>
  <si>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</si>
  <si>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</si>
  <si>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</si>
  <si>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</si>
  <si>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</si>
  <si>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</si>
  <si>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</si>
  <si>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</si>
  <si>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</si>
  <si>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</si>
  <si>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</si>
  <si>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</si>
  <si>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</si>
  <si>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</si>
  <si>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</si>
  <si>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</si>
  <si>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</si>
  <si>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</si>
  <si>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</si>
  <si>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</si>
  <si>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</si>
  <si>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</si>
  <si>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</si>
  <si>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</si>
  <si>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</si>
  <si>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</si>
  <si>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</si>
  <si>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</si>
  <si>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</si>
  <si>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</si>
  <si>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</si>
  <si>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</si>
  <si>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</si>
  <si>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</si>
  <si>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</si>
  <si>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</si>
  <si>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</si>
  <si>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</si>
  <si>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</si>
  <si>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</si>
  <si>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</si>
  <si>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</si>
  <si>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</si>
  <si>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</si>
  <si>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</si>
  <si>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</si>
  <si>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</si>
  <si>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</si>
  <si>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</si>
  <si>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</si>
  <si>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</si>
  <si>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</si>
  <si>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</si>
  <si>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</si>
  <si>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</si>
  <si>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</si>
  <si>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</si>
  <si>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</si>
  <si>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</si>
  <si>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</si>
  <si>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</si>
  <si>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</si>
  <si>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</si>
  <si>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</si>
  <si>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</si>
  <si>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</si>
  <si>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</si>
  <si>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</si>
  <si>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</si>
  <si>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</si>
  <si>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</si>
  <si>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</si>
  <si>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</si>
  <si>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</si>
  <si>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</si>
  <si>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</si>
  <si>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</si>
  <si>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</si>
  <si>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</si>
  <si>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</si>
  <si>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</si>
  <si>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</si>
  <si>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</si>
  <si>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</si>
  <si>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</si>
  <si>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</si>
  <si>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</si>
  <si>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</si>
  <si>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</si>
  <si>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</si>
  <si>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</si>
  <si>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</si>
  <si>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</si>
  <si>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</si>
  <si>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</si>
  <si>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</si>
  <si>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</si>
  <si>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</si>
  <si>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</si>
  <si>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</si>
  <si>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</si>
  <si>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</si>
  <si>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</si>
  <si>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</si>
  <si>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</si>
  <si>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</si>
  <si>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</si>
  <si>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</si>
  <si>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</si>
  <si>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</si>
  <si>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</si>
  <si>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</si>
  <si>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</si>
  <si>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</si>
  <si>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</si>
  <si>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</si>
  <si>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</si>
  <si>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</si>
  <si>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</si>
  <si>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</si>
  <si>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</si>
  <si>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</si>
  <si>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</si>
  <si>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</si>
  <si>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</si>
  <si>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</si>
  <si>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</si>
  <si>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</si>
  <si>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</si>
  <si>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</si>
  <si>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</si>
  <si>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</si>
  <si>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</si>
  <si>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</si>
  <si>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</si>
  <si>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</si>
  <si>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</si>
  <si>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</si>
  <si>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</si>
  <si>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</si>
  <si>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</si>
  <si>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</si>
  <si>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</si>
  <si>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</si>
  <si>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</si>
  <si>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</si>
  <si>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</si>
  <si>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</si>
  <si>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</si>
  <si>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</si>
  <si>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</si>
  <si>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</si>
  <si>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</si>
  <si>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</si>
  <si>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</si>
  <si>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</si>
  <si>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</si>
  <si>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</si>
  <si>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</si>
  <si>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</si>
  <si>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</si>
  <si>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</si>
  <si>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</si>
  <si>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</si>
  <si>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</si>
  <si>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</si>
  <si>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</si>
  <si>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</si>
  <si>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</si>
  <si>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</si>
  <si>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</si>
  <si>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</si>
  <si>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</si>
  <si>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</si>
  <si>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</si>
  <si>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</si>
  <si>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</si>
  <si>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</si>
  <si>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</si>
  <si>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</si>
  <si>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</si>
  <si>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</si>
  <si>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</si>
  <si>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</si>
  <si>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</si>
  <si>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</si>
  <si>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</si>
  <si>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</si>
  <si>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</si>
  <si>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</si>
  <si>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</si>
  <si>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</si>
  <si>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</si>
  <si>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</si>
  <si>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</si>
  <si>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</si>
  <si>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</si>
  <si>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</si>
  <si>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</si>
  <si>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</si>
  <si>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</si>
  <si>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</si>
  <si>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</si>
  <si>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</si>
  <si>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</si>
  <si>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</si>
  <si>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</si>
  <si>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</si>
  <si>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</si>
  <si>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</si>
  <si>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</si>
  <si>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</si>
  <si>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</si>
  <si>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</si>
  <si>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</si>
  <si>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</si>
  <si>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</si>
  <si>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</si>
  <si>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</si>
  <si>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</si>
  <si>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</si>
  <si>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</si>
  <si>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</si>
  <si>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</si>
  <si>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</si>
  <si>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</si>
  <si>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</si>
  <si>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</si>
  <si>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</si>
  <si>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</si>
  <si>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</si>
  <si>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</si>
  <si>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</si>
  <si>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</si>
  <si>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</si>
  <si>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</si>
  <si>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</si>
  <si>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</si>
  <si>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</si>
  <si>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</si>
  <si>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</si>
  <si>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</si>
  <si>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</si>
  <si>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</si>
  <si>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</si>
  <si>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</si>
  <si>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</si>
  <si>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</si>
  <si>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</si>
  <si>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</si>
  <si>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</si>
  <si>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</si>
  <si>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</si>
  <si>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</si>
  <si>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</si>
  <si>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</si>
  <si>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</si>
  <si>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</si>
  <si>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</si>
  <si>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</si>
  <si>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</si>
  <si>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</si>
  <si>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</si>
  <si>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</si>
  <si>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</si>
  <si>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</si>
  <si>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</si>
  <si>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</si>
  <si>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</si>
  <si>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</si>
  <si>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</si>
  <si>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</si>
  <si>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</si>
  <si>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</si>
  <si>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</si>
  <si>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</si>
  <si>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</si>
  <si>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</si>
  <si>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</si>
  <si>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</si>
  <si>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</si>
  <si>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</si>
  <si>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</si>
  <si>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</si>
  <si>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</si>
  <si>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</si>
  <si>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</si>
  <si>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</si>
  <si>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</si>
  <si>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</si>
  <si>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</si>
  <si>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</si>
  <si>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</si>
  <si>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</si>
  <si>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</si>
  <si>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</si>
  <si>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</si>
  <si>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</si>
  <si>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</si>
  <si>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</si>
  <si>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</si>
  <si>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</si>
  <si>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</si>
  <si>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</si>
  <si>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</si>
  <si>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</si>
  <si>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</si>
  <si>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</si>
  <si>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</si>
  <si>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</si>
  <si>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</si>
  <si>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</si>
  <si>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</si>
  <si>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</si>
  <si>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</si>
  <si>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</si>
  <si>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</si>
  <si>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</si>
  <si>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</si>
  <si>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</si>
  <si>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</si>
  <si>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</si>
  <si>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</si>
  <si>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</si>
  <si>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</si>
  <si>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</si>
  <si>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</si>
  <si>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</si>
  <si>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</si>
  <si>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</si>
  <si>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</si>
  <si>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</si>
  <si>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</si>
  <si>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</si>
  <si>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</si>
  <si>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</si>
  <si>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</si>
  <si>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</si>
  <si>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</si>
  <si>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</si>
  <si>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</si>
  <si>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</si>
  <si>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</si>
  <si>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</si>
  <si>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</si>
  <si>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</si>
  <si>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</si>
  <si>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</si>
  <si>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</si>
  <si>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</si>
  <si>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</si>
  <si>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</si>
  <si>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</si>
  <si>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</si>
  <si>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</si>
  <si>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</si>
  <si>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</si>
  <si>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</si>
  <si>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</si>
  <si>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</si>
  <si>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</si>
  <si>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</si>
  <si>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</si>
  <si>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</si>
  <si>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</si>
  <si>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</si>
  <si>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</si>
  <si>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</si>
  <si>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</si>
  <si>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</si>
  <si>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</si>
  <si>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</si>
  <si>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</si>
  <si>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</si>
  <si>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</si>
  <si>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</si>
  <si>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</si>
  <si>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</si>
  <si>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</si>
  <si>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</si>
  <si>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</si>
  <si>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</si>
  <si>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</si>
  <si>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</si>
  <si>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</si>
  <si>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</si>
  <si>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</si>
  <si>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</si>
  <si>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</si>
  <si>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</si>
  <si>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</si>
  <si>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</si>
  <si>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</si>
  <si>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</si>
  <si>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</si>
  <si>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</si>
  <si>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</si>
  <si>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</si>
  <si>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</si>
  <si>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</si>
  <si>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</si>
  <si>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</si>
  <si>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</si>
  <si>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</si>
  <si>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</si>
  <si>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</si>
  <si>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</si>
  <si>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</si>
  <si>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</si>
  <si>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</si>
  <si>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</si>
  <si>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</si>
  <si>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</si>
  <si>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</si>
  <si>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</si>
  <si>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</si>
  <si>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</si>
  <si>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</si>
  <si>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</si>
  <si>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</si>
  <si>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</si>
  <si>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</si>
  <si>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</si>
  <si>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</si>
  <si>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</si>
  <si>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</si>
  <si>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</si>
  <si>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</si>
  <si>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</si>
  <si>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</si>
  <si>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</si>
  <si>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</si>
  <si>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</si>
  <si>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</si>
  <si>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</si>
  <si>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</si>
  <si>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</si>
  <si>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</si>
  <si>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</si>
  <si>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</si>
  <si>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</si>
  <si>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</si>
  <si>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</si>
  <si>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</si>
  <si>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</si>
  <si>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</si>
  <si>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</si>
  <si>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</si>
  <si>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</si>
  <si>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</si>
  <si>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</si>
  <si>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</si>
  <si>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</si>
  <si>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</si>
  <si>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</si>
  <si>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</si>
  <si>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</si>
  <si>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</si>
  <si>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</si>
  <si>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</si>
  <si>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</si>
  <si>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</si>
  <si>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</si>
  <si>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</si>
  <si>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</si>
  <si>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</si>
  <si>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</si>
  <si>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</si>
  <si>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</si>
  <si>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</si>
  <si>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</si>
  <si>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</si>
  <si>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</si>
  <si>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</si>
  <si>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</si>
  <si>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</si>
  <si>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</si>
  <si>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</si>
  <si>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</si>
  <si>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</si>
  <si>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</si>
  <si>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</si>
  <si>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</si>
  <si>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</si>
  <si>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</si>
  <si>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</si>
  <si>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</si>
  <si>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</si>
  <si>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</si>
  <si>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</si>
  <si>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</si>
  <si>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</si>
  <si>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</si>
  <si>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</si>
  <si>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</si>
  <si>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</si>
  <si>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</si>
  <si>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</si>
  <si>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</si>
  <si>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</si>
  <si>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</si>
  <si>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</si>
  <si>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</si>
  <si>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</si>
  <si>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</si>
  <si>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</si>
  <si>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</si>
  <si>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</si>
  <si>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</si>
  <si>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</si>
  <si>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</si>
  <si>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</si>
  <si>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</si>
  <si>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</si>
  <si>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</si>
  <si>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</si>
  <si>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</si>
  <si>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</si>
  <si>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</si>
  <si>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</si>
  <si>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</si>
  <si>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</si>
  <si>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</si>
  <si>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</si>
  <si>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</si>
  <si>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</si>
  <si>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</si>
  <si>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</si>
  <si>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</si>
  <si>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</si>
  <si>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</si>
  <si>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</si>
  <si>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</si>
  <si>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</si>
  <si>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</si>
  <si>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</si>
  <si>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</si>
  <si>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</si>
  <si>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</si>
  <si>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</si>
  <si>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</si>
  <si>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</si>
  <si>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</si>
  <si>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</si>
  <si>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</si>
  <si>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</si>
  <si>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</si>
  <si>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</si>
  <si>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</si>
  <si>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</si>
  <si>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</si>
  <si>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</si>
  <si>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</si>
  <si>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</si>
  <si>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</si>
  <si>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</si>
  <si>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</si>
  <si>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</si>
  <si>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</si>
  <si>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</si>
  <si>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</si>
  <si>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</si>
  <si>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</si>
  <si>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</si>
  <si>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</si>
  <si>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</si>
  <si>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</si>
  <si>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</si>
  <si>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</si>
  <si>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</si>
  <si>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</si>
  <si>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</si>
  <si>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</si>
  <si>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</si>
  <si>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</si>
  <si>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</si>
  <si>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</si>
  <si>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</si>
  <si>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</si>
  <si>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</si>
  <si>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</si>
  <si>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</si>
  <si>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</si>
  <si>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</si>
  <si>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</si>
  <si>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</si>
  <si>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</si>
  <si>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</si>
  <si>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</si>
  <si>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</si>
  <si>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</si>
  <si>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</si>
  <si>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</si>
  <si>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</si>
  <si>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</si>
  <si>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</si>
  <si>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</si>
  <si>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</si>
  <si>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</si>
  <si>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</si>
  <si>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</si>
  <si>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</si>
  <si>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</si>
  <si>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</si>
  <si>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</si>
  <si>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</si>
  <si>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</si>
  <si>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</si>
  <si>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</si>
  <si>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</si>
  <si>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</si>
  <si>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</si>
  <si>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</si>
  <si>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</si>
  <si>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</si>
  <si>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</si>
  <si>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</si>
  <si>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</si>
  <si>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</si>
  <si>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</si>
  <si>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</si>
  <si>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</si>
  <si>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</si>
  <si>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</si>
  <si>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</si>
  <si>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</si>
  <si>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</si>
  <si>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</si>
  <si>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</si>
  <si>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</si>
  <si>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</si>
  <si>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</si>
  <si>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</si>
  <si>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</si>
  <si>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</si>
  <si>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</si>
  <si>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</si>
  <si>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</si>
  <si>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</si>
  <si>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</si>
  <si>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</si>
  <si>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</si>
  <si>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</si>
  <si>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</si>
  <si>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</si>
  <si>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</si>
  <si>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</si>
  <si>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</si>
  <si>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</si>
  <si>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</si>
  <si>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</si>
  <si>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</si>
  <si>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</si>
  <si>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</si>
  <si>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</si>
  <si>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</si>
  <si>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</si>
  <si>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</si>
  <si>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</si>
  <si>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</si>
  <si>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</si>
  <si>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</si>
  <si>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</si>
  <si>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</si>
  <si>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</si>
  <si>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</si>
  <si>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</si>
  <si>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</si>
  <si>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</si>
  <si>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</si>
  <si>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</si>
  <si>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</si>
  <si>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</si>
  <si>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</si>
  <si>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</si>
  <si>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</si>
  <si>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</si>
  <si>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</si>
  <si>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</si>
  <si>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</si>
  <si>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</si>
  <si>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</si>
  <si>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</si>
  <si>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</si>
  <si>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</si>
  <si>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</si>
  <si>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</si>
  <si>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</si>
  <si>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</si>
  <si>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</si>
  <si>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</si>
  <si>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</si>
  <si>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</si>
  <si>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</si>
  <si>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</si>
  <si>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</si>
  <si>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</si>
  <si>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</si>
  <si>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</si>
  <si>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</si>
  <si>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</si>
  <si>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</si>
  <si>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</si>
  <si>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</si>
  <si>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</si>
  <si>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</si>
  <si>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</si>
  <si>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</si>
  <si>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</si>
  <si>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</si>
  <si>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</si>
  <si>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</si>
  <si>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</si>
  <si>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</si>
  <si>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</si>
  <si>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</si>
  <si>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</si>
  <si>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</si>
  <si>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</si>
  <si>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</si>
  <si>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</si>
  <si>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</si>
  <si>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</si>
  <si>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</si>
  <si>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</si>
  <si>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</si>
  <si>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</si>
  <si>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</si>
  <si>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</si>
  <si>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</si>
  <si>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</si>
  <si>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</si>
  <si>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</si>
  <si>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</si>
  <si>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</si>
  <si>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</si>
  <si>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</si>
  <si>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</si>
  <si>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</si>
  <si>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</si>
  <si>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</si>
  <si>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</si>
  <si>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</si>
  <si>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</si>
  <si>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</si>
  <si>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</si>
  <si>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</si>
  <si>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</si>
  <si>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</si>
  <si>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</si>
  <si>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</si>
  <si>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</si>
  <si>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</si>
  <si>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</si>
  <si>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</si>
  <si>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</si>
  <si>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</si>
  <si>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</si>
  <si>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</si>
  <si>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</si>
  <si>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</si>
  <si>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</si>
  <si>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</si>
  <si>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</si>
  <si>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</si>
  <si>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</si>
  <si>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</si>
  <si>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</si>
  <si>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</si>
  <si>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</si>
  <si>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</si>
  <si>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</si>
  <si>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</si>
  <si>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</si>
  <si>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</si>
  <si>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</si>
  <si>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</si>
  <si>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</si>
  <si>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</si>
  <si>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</si>
  <si>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</si>
  <si>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</si>
  <si>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</si>
  <si>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</si>
  <si>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</si>
  <si>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</si>
  <si>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</si>
  <si>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</si>
  <si>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</si>
  <si>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</si>
  <si>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</si>
  <si>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</si>
  <si>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</si>
  <si>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</si>
  <si>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</si>
  <si>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</si>
  <si>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</si>
  <si>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</si>
  <si>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</si>
  <si>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</si>
  <si>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</si>
  <si>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</si>
  <si>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</si>
  <si>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</si>
  <si>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</si>
  <si>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</si>
  <si>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</si>
  <si>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</si>
  <si>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</si>
  <si>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</si>
  <si>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</si>
  <si>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</si>
  <si>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</si>
  <si>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</si>
  <si>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</si>
  <si>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</si>
  <si>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</si>
  <si>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</si>
  <si>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</si>
  <si>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</si>
  <si>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</si>
  <si>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</si>
  <si>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</si>
  <si>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</si>
  <si>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</si>
  <si>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</si>
  <si>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</si>
  <si>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</si>
  <si>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</si>
  <si>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</si>
  <si>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</si>
  <si>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</si>
  <si>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</si>
  <si>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</si>
  <si>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</si>
  <si>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</si>
  <si>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</si>
  <si>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</si>
  <si>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</si>
  <si>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</si>
  <si>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</si>
  <si>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</si>
  <si>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</si>
  <si>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</si>
  <si>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</si>
  <si>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</si>
  <si>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</si>
  <si>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</si>
  <si>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</si>
  <si>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</si>
  <si>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</si>
  <si>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</si>
  <si>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</si>
  <si>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</si>
  <si>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</si>
  <si>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</si>
  <si>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</si>
  <si>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</si>
  <si>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</si>
  <si>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</si>
  <si>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</si>
  <si>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</si>
  <si>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</si>
  <si>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</si>
  <si>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</si>
  <si>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</si>
  <si>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</si>
  <si>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</si>
  <si>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</si>
  <si>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</si>
  <si>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</si>
  <si>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</si>
  <si>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</si>
  <si>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</si>
  <si>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</si>
  <si>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</si>
  <si>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</si>
  <si>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</si>
  <si>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</si>
  <si>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</si>
  <si>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</si>
  <si>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</si>
  <si>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</si>
  <si>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</si>
  <si>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</si>
  <si>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</si>
  <si>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</si>
  <si>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</si>
  <si>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</si>
  <si>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</si>
  <si>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</si>
  <si>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</si>
  <si>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</si>
  <si>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</si>
  <si>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</si>
  <si>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</si>
  <si>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</si>
  <si>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</si>
  <si>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</si>
  <si>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</si>
  <si>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</si>
  <si>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</si>
  <si>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</si>
  <si>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</si>
  <si>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</si>
  <si>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</si>
  <si>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</si>
  <si>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</si>
  <si>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</si>
  <si>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</si>
  <si>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</si>
  <si>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</si>
  <si>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</si>
  <si>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</si>
  <si>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</si>
  <si>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</si>
  <si>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</si>
  <si>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</si>
  <si>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</si>
  <si>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</si>
  <si>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</si>
  <si>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</si>
  <si>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</si>
  <si>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</si>
  <si>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</si>
  <si>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</si>
  <si>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</si>
  <si>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</si>
  <si>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</si>
  <si>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</si>
  <si>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</si>
  <si>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</si>
  <si>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</si>
  <si>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</si>
  <si>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</si>
  <si>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</si>
  <si>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</si>
  <si>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</si>
  <si>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</si>
  <si>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</si>
  <si>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</si>
  <si>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</si>
  <si>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</si>
  <si>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</si>
  <si>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</si>
  <si>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</si>
  <si>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</si>
  <si>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</si>
  <si>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</si>
  <si>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</si>
  <si>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</si>
  <si>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</si>
  <si>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</si>
  <si>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</si>
  <si>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</si>
  <si>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</si>
  <si>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</si>
  <si>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</si>
  <si>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</si>
  <si>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</si>
  <si>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</si>
  <si>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</si>
  <si>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</si>
  <si>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</si>
  <si>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</si>
  <si>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</si>
  <si>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</si>
  <si>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</si>
  <si>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</si>
  <si>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</si>
  <si>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</si>
  <si>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</si>
  <si>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</si>
  <si>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</si>
  <si>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</si>
  <si>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</si>
  <si>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</si>
  <si>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</si>
  <si>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</si>
  <si>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</si>
  <si>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</si>
  <si>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</si>
  <si>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</si>
  <si>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</si>
  <si>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</si>
  <si>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</si>
  <si>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</si>
  <si>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</si>
  <si>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</si>
  <si>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</si>
  <si>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</si>
  <si>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</si>
  <si>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</si>
  <si>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</si>
  <si>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</si>
  <si>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</si>
  <si>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</si>
  <si>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</si>
  <si>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</si>
  <si>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</si>
  <si>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</si>
  <si>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</si>
  <si>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</si>
  <si>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</si>
  <si>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</si>
  <si>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</si>
  <si>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</si>
  <si>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</si>
  <si>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</si>
  <si>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</si>
  <si>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</si>
  <si>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</si>
  <si>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</si>
  <si>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</si>
  <si>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</si>
  <si>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</si>
  <si>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</si>
  <si>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</si>
  <si>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</si>
  <si>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</si>
  <si>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</si>
  <si>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</si>
  <si>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</si>
  <si>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</si>
  <si>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</si>
  <si>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</si>
  <si>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</si>
  <si>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</si>
  <si>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</si>
  <si>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</si>
  <si>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</si>
  <si>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</si>
  <si>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</si>
  <si>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</si>
  <si>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</si>
  <si>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</si>
  <si>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</si>
  <si>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</si>
  <si>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</si>
  <si>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</si>
  <si>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</si>
  <si>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</si>
  <si>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</si>
  <si>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</si>
  <si>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</si>
  <si>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</si>
  <si>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</si>
  <si>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</si>
  <si>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</si>
  <si>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</si>
  <si>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</si>
  <si>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</si>
  <si>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</si>
  <si>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</si>
  <si>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</si>
  <si>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</si>
  <si>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</si>
  <si>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</si>
  <si>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</si>
  <si>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</si>
  <si>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</si>
  <si>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</si>
  <si>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</si>
  <si>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</si>
  <si>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</si>
  <si>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</si>
  <si>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</si>
  <si>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</si>
  <si>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</si>
  <si>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</si>
  <si>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</si>
  <si>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</si>
  <si>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</si>
  <si>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</si>
  <si>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</si>
  <si>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</si>
  <si>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</si>
  <si>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</si>
  <si>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</si>
  <si>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</si>
  <si>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</si>
  <si>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</si>
  <si>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</si>
  <si>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</si>
  <si>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</si>
  <si>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</si>
  <si>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</si>
  <si>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</si>
  <si>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</si>
  <si>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</si>
  <si>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</si>
  <si>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</si>
  <si>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</si>
  <si>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</si>
  <si>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</si>
  <si>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</si>
  <si>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</si>
  <si>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</si>
  <si>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</si>
  <si>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</si>
  <si>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</si>
  <si>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</si>
  <si>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</si>
  <si>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</si>
  <si>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</si>
  <si>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</si>
  <si>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</si>
  <si>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</si>
  <si>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</si>
  <si>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</si>
  <si>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</si>
  <si>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</si>
  <si>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</si>
  <si>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</si>
  <si>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</si>
  <si>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</si>
  <si>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</si>
  <si>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</si>
  <si>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</si>
  <si>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</si>
  <si>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</si>
  <si>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</si>
  <si>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</si>
  <si>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</si>
  <si>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</si>
  <si>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</si>
  <si>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</si>
  <si>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</si>
  <si>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</si>
  <si>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</si>
  <si>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</si>
  <si>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</si>
  <si>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</si>
  <si>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</si>
  <si>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</si>
  <si>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</si>
  <si>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</si>
  <si>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</si>
  <si>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</si>
  <si>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</si>
  <si>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</si>
  <si>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</si>
  <si>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</si>
  <si>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</si>
  <si>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</si>
  <si>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</si>
  <si>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</si>
  <si>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</si>
  <si>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</si>
  <si>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</si>
  <si>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</si>
  <si>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</si>
  <si>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</si>
  <si>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</si>
  <si>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</si>
  <si>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</si>
  <si>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</si>
  <si>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</si>
  <si>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</si>
  <si>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</si>
  <si>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</si>
  <si>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</si>
  <si>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</si>
  <si>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</si>
  <si>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</si>
  <si>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</si>
  <si>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</si>
  <si>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</si>
  <si>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</si>
  <si>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</si>
  <si>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</si>
  <si>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</si>
  <si>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</si>
  <si>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</si>
  <si>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</si>
  <si>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</si>
  <si>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</si>
  <si>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</si>
  <si>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</si>
  <si>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</si>
  <si>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</si>
  <si>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</si>
  <si>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</si>
  <si>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</si>
  <si>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</si>
  <si>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</si>
  <si>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</si>
  <si>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</si>
  <si>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</si>
  <si>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</si>
  <si>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</si>
  <si>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</si>
  <si>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</si>
  <si>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</si>
  <si>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</si>
  <si>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</si>
  <si>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</si>
  <si>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</si>
  <si>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</si>
  <si>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</si>
  <si>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</si>
  <si>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</si>
  <si>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</si>
  <si>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</si>
  <si>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</si>
  <si>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</si>
  <si>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</si>
  <si>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</si>
  <si>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</si>
  <si>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</si>
  <si>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</si>
  <si>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</si>
  <si>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</si>
  <si>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</si>
  <si>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</si>
  <si>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</si>
  <si>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</si>
  <si>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</si>
  <si>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</si>
  <si>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</si>
  <si>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</si>
  <si>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</si>
  <si>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</si>
  <si>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</si>
  <si>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</si>
  <si>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</si>
  <si>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</si>
  <si>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</si>
  <si>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</si>
  <si>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</si>
  <si>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</si>
  <si>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</si>
  <si>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</si>
  <si>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</si>
  <si>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</si>
  <si>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</si>
  <si>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</si>
  <si>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</si>
  <si>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</si>
  <si>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</si>
  <si>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</si>
  <si>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</si>
  <si>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</si>
  <si>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</si>
  <si>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</si>
  <si>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</si>
  <si>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</si>
  <si>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</si>
  <si>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</si>
  <si>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</si>
  <si>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</si>
  <si>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</si>
  <si>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</si>
  <si>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</si>
  <si>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</si>
  <si>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</si>
  <si>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</si>
  <si>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</si>
  <si>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</si>
  <si>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</si>
  <si>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</si>
  <si>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</si>
  <si>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</si>
  <si>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</si>
  <si>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</si>
  <si>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</si>
  <si>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</si>
  <si>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</si>
  <si>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</si>
  <si>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</si>
  <si>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</si>
  <si>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</si>
  <si>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</si>
  <si>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</si>
  <si>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</si>
  <si>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</si>
  <si>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</si>
  <si>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</si>
  <si>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</si>
  <si>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</si>
  <si>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</si>
  <si>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</si>
  <si>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</si>
  <si>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</si>
  <si>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</si>
  <si>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</si>
  <si>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</si>
  <si>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</si>
  <si>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</si>
  <si>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</si>
  <si>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</si>
  <si>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</si>
  <si>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</si>
  <si>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</si>
  <si>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</si>
  <si>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</si>
  <si>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</si>
  <si>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</si>
  <si>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</si>
  <si>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</si>
  <si>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</si>
  <si>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</si>
  <si>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</si>
  <si>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</si>
  <si>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</si>
  <si>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</si>
  <si>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</si>
  <si>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</si>
  <si>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</si>
  <si>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</si>
  <si>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</si>
  <si>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</si>
  <si>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</si>
  <si>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</si>
  <si>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</si>
  <si>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</si>
  <si>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</si>
  <si>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</si>
  <si>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</si>
  <si>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</si>
  <si>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</si>
  <si>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</si>
  <si>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</si>
  <si>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</si>
  <si>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</si>
  <si>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</si>
  <si>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</si>
  <si>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</si>
  <si>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</si>
  <si>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</si>
  <si>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</si>
  <si>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</si>
  <si>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</si>
  <si>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</si>
  <si>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</si>
  <si>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</si>
  <si>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</si>
  <si>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</si>
  <si>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</si>
  <si>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</si>
  <si>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</si>
  <si>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</si>
  <si>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</si>
  <si>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</si>
  <si>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</si>
  <si>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</si>
  <si>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</si>
  <si>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</si>
  <si>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</si>
  <si>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</si>
  <si>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</si>
  <si>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</si>
  <si>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</si>
  <si>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</si>
  <si>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</si>
  <si>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</si>
  <si>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</si>
  <si>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</si>
  <si>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</si>
  <si>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</si>
  <si>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</si>
  <si>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</si>
  <si>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</si>
  <si>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</si>
  <si>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</si>
  <si>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</si>
  <si>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</si>
  <si>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</si>
  <si>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</si>
  <si>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</si>
  <si>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</si>
  <si>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</si>
  <si>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</si>
  <si>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</si>
  <si>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</si>
  <si>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</si>
  <si>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</si>
  <si>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</si>
  <si>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</si>
  <si>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</si>
  <si>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</si>
  <si>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</si>
  <si>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</si>
  <si>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</si>
  <si>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</si>
  <si>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</si>
  <si>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</si>
  <si>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</si>
  <si>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</si>
  <si>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</si>
  <si>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</si>
  <si>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</si>
  <si>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</si>
  <si>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</si>
  <si>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</si>
  <si>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</si>
  <si>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</si>
  <si>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</si>
  <si>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</si>
  <si>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</si>
  <si>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</si>
  <si>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</si>
  <si>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</si>
  <si>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</si>
  <si>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</si>
  <si>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</si>
  <si>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</si>
  <si>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</si>
  <si>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</si>
  <si>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</si>
  <si>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</si>
  <si>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</si>
  <si>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</si>
  <si>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</si>
  <si>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</si>
  <si>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</si>
  <si>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</si>
  <si>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</si>
  <si>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</si>
  <si>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</si>
  <si>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</si>
  <si>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</si>
  <si>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</si>
  <si>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</si>
  <si>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</si>
  <si>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</si>
  <si>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</si>
  <si>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</si>
  <si>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</si>
  <si>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</si>
  <si>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</si>
  <si>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</si>
  <si>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</si>
  <si>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</si>
  <si>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</si>
  <si>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</si>
  <si>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</si>
  <si>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</si>
  <si>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</si>
  <si>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</si>
  <si>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</si>
  <si>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</si>
  <si>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</si>
  <si>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</si>
  <si>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</si>
  <si>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</si>
  <si>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</si>
  <si>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</si>
  <si>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</si>
  <si>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</si>
  <si>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</si>
  <si>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</si>
  <si>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</si>
  <si>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</si>
  <si>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</si>
  <si>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</si>
  <si>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</si>
  <si>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</si>
  <si>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</si>
  <si>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</si>
  <si>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</si>
  <si>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</si>
  <si>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</si>
  <si>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</si>
  <si>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</si>
  <si>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</si>
  <si>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</si>
  <si>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</si>
  <si>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</si>
  <si>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</si>
  <si>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</si>
  <si>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</si>
  <si>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</si>
  <si>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</si>
  <si>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</si>
  <si>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</si>
  <si>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</si>
  <si>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</si>
  <si>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</si>
  <si>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</si>
  <si>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</si>
  <si>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</si>
  <si>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</si>
  <si>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</si>
  <si>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</si>
  <si>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</si>
  <si>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</si>
  <si>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</si>
  <si>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</si>
  <si>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</si>
  <si>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</si>
  <si>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</si>
  <si>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</si>
  <si>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</si>
  <si>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</si>
  <si>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</si>
  <si>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</si>
  <si>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</si>
  <si>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</si>
  <si>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</si>
  <si>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</si>
  <si>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</si>
  <si>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</si>
  <si>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</si>
  <si>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</si>
  <si>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</si>
  <si>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</si>
  <si>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</si>
  <si>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</si>
  <si>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</si>
  <si>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</si>
  <si>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</si>
  <si>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</si>
  <si>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</si>
  <si>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</si>
  <si>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</si>
  <si>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</si>
  <si>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</si>
  <si>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</si>
  <si>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</si>
  <si>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</si>
  <si>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</si>
  <si>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</si>
  <si>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</si>
  <si>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</si>
  <si>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</si>
  <si>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</si>
  <si>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</si>
  <si>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</si>
  <si>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</si>
  <si>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</si>
  <si>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</si>
  <si>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</si>
  <si>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</si>
  <si>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</si>
  <si>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</si>
  <si>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</si>
  <si>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</si>
  <si>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</si>
  <si>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</si>
  <si>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</si>
  <si>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</si>
  <si>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</si>
  <si>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</si>
  <si>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</si>
  <si>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</si>
  <si>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</si>
  <si>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</si>
  <si>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</si>
  <si>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</si>
  <si>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</si>
  <si>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</si>
  <si>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</si>
  <si>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</si>
  <si>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</si>
  <si>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</si>
  <si>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</si>
  <si>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</si>
  <si>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</si>
  <si>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</si>
  <si>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</si>
  <si>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</si>
  <si>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</si>
  <si>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</si>
  <si>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</si>
  <si>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</si>
  <si>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</si>
  <si>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</si>
  <si>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</si>
  <si>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</si>
  <si>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</si>
  <si>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</si>
  <si>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</si>
  <si>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</si>
  <si>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</si>
  <si>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</si>
  <si>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</si>
  <si>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</si>
  <si>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</si>
  <si>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</si>
  <si>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</si>
  <si>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</si>
  <si>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</si>
  <si>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</si>
  <si>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</si>
  <si>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</si>
  <si>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</si>
  <si>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</si>
  <si>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</si>
  <si>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</si>
  <si>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</si>
  <si>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</si>
  <si>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</si>
  <si>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</si>
  <si>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</si>
  <si>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</si>
  <si>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</si>
  <si>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</si>
  <si>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</si>
  <si>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</si>
  <si>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</si>
  <si>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</si>
  <si>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</si>
  <si>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</si>
  <si>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</si>
  <si>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</si>
  <si>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</si>
  <si>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</si>
  <si>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</si>
  <si>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</si>
  <si>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</si>
  <si>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</si>
  <si>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</si>
  <si>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</si>
  <si>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</si>
  <si>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</si>
  <si>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</si>
  <si>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</si>
  <si>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</si>
  <si>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</si>
  <si>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</si>
  <si>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</si>
  <si>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</si>
  <si>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</si>
  <si>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</si>
  <si>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</si>
  <si>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</si>
  <si>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</si>
  <si>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</si>
  <si>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</si>
  <si>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</si>
  <si>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</si>
  <si>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</si>
  <si>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</si>
  <si>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</si>
  <si>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</si>
  <si>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</si>
  <si>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</si>
  <si>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</si>
  <si>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</si>
  <si>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</si>
  <si>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</si>
  <si>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</si>
  <si>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</si>
  <si>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</si>
  <si>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</si>
  <si>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</si>
  <si>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</si>
  <si>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</si>
  <si>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</si>
  <si>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</si>
  <si>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</si>
  <si>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</si>
  <si>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</si>
  <si>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</si>
  <si>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</si>
  <si>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</si>
  <si>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</si>
  <si>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</si>
  <si>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</si>
  <si>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</si>
  <si>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</si>
  <si>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</si>
  <si>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</si>
  <si>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</si>
  <si>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</si>
  <si>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</si>
  <si>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</si>
  <si>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</si>
  <si>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</si>
  <si>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</si>
  <si>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</si>
  <si>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</si>
  <si>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</si>
  <si>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</si>
  <si>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</si>
  <si>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</si>
  <si>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</si>
  <si>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</si>
  <si>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</si>
  <si>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</si>
  <si>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</si>
  <si>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</si>
  <si>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</si>
  <si>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</si>
  <si>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</si>
  <si>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</si>
  <si>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</si>
  <si>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</si>
  <si>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</si>
  <si>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</si>
  <si>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</si>
  <si>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</si>
  <si>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</si>
  <si>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</si>
  <si>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</si>
  <si>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</si>
  <si>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</si>
  <si>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</si>
  <si>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</si>
  <si>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</si>
  <si>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</si>
  <si>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</si>
  <si>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</si>
  <si>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</si>
  <si>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</si>
  <si>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</si>
  <si>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</si>
  <si>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</si>
  <si>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</si>
  <si>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</si>
  <si>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</si>
  <si>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</si>
  <si>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</si>
  <si>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</si>
  <si>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</si>
  <si>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</si>
  <si>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</si>
  <si>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</si>
  <si>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</si>
  <si>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</si>
  <si>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</si>
  <si>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</si>
  <si>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</si>
  <si>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</si>
  <si>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</si>
  <si>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</si>
  <si>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</si>
  <si>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</si>
  <si>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</si>
  <si>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</si>
  <si>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</si>
  <si>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</si>
  <si>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</si>
  <si>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</si>
  <si>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</si>
  <si>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</si>
  <si>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</si>
  <si>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</si>
  <si>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</si>
  <si>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</si>
  <si>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</si>
  <si>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</si>
  <si>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</si>
  <si>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</si>
  <si>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</si>
  <si>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</si>
  <si>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</si>
  <si>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</si>
  <si>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</si>
  <si>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</si>
  <si>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</si>
  <si>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</si>
  <si>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</si>
  <si>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</si>
  <si>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</si>
  <si>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</si>
  <si>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</si>
  <si>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</si>
  <si>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</si>
  <si>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</si>
  <si>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</si>
  <si>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</si>
  <si>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</si>
  <si>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</si>
  <si>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</si>
  <si>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</si>
  <si>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</si>
  <si>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</si>
  <si>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</si>
  <si>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</si>
  <si>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</si>
  <si>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</si>
  <si>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</si>
  <si>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</si>
  <si>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</si>
  <si>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</si>
  <si>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</si>
  <si>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</si>
  <si>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</si>
  <si>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</si>
  <si>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</si>
  <si>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</si>
  <si>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</si>
  <si>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</si>
  <si>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</si>
  <si>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</si>
  <si>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</si>
  <si>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</si>
  <si>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</si>
  <si>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</si>
  <si>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</si>
  <si>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</si>
  <si>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</si>
  <si>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</si>
  <si>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</si>
  <si>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</si>
  <si>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</si>
  <si>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</si>
  <si>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</si>
  <si>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</si>
  <si>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</si>
  <si>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</si>
  <si>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</si>
  <si>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</si>
  <si>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</si>
  <si>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</si>
  <si>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</si>
  <si>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</si>
  <si>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</si>
  <si>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</si>
  <si>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</si>
  <si>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</si>
  <si>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</si>
  <si>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</si>
  <si>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</si>
  <si>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</si>
  <si>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</si>
  <si>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</si>
  <si>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</si>
  <si>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</si>
  <si>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</si>
  <si>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</si>
  <si>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</si>
  <si>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</si>
  <si>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</si>
  <si>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</si>
  <si>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</si>
  <si>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</si>
  <si>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</si>
  <si>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</si>
  <si>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</si>
  <si>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</si>
  <si>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</si>
  <si>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</si>
  <si>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</si>
  <si>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</si>
  <si>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</si>
  <si>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</si>
  <si>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</si>
  <si>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</si>
  <si>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</si>
  <si>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</si>
  <si>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</si>
  <si>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</si>
  <si>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</si>
  <si>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</si>
  <si>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</si>
  <si>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</si>
  <si>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</si>
  <si>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</si>
  <si>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</si>
  <si>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</si>
  <si>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</si>
  <si>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</si>
  <si>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</si>
  <si>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</si>
  <si>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</si>
  <si>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</si>
  <si>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</si>
  <si>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</si>
  <si>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</si>
  <si>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</si>
  <si>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</si>
  <si>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</si>
  <si>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</si>
  <si>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</si>
  <si>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</si>
  <si>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</si>
  <si>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</si>
  <si>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</si>
  <si>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</si>
  <si>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</si>
  <si>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</si>
  <si>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</si>
  <si>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</si>
  <si>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</si>
  <si>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</si>
  <si>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</si>
  <si>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</si>
  <si>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</si>
  <si>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</si>
  <si>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</si>
  <si>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</si>
  <si>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</si>
  <si>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</si>
  <si>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</si>
  <si>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</si>
  <si>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</si>
  <si>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</si>
  <si>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</si>
  <si>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</si>
  <si>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</si>
  <si>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</si>
  <si>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</si>
  <si>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</si>
  <si>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</si>
  <si>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</si>
  <si>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</si>
  <si>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</si>
  <si>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</si>
  <si>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</si>
  <si>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</si>
  <si>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</si>
  <si>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</si>
  <si>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</si>
  <si>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</si>
  <si>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</si>
  <si>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</si>
  <si>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</si>
  <si>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</si>
  <si>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</si>
  <si>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</si>
  <si>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</si>
  <si>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</si>
  <si>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</si>
  <si>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</si>
  <si>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</si>
  <si>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</si>
  <si>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</si>
  <si>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</si>
  <si>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</si>
  <si>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</si>
  <si>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</si>
  <si>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</si>
  <si>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</si>
  <si>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</si>
  <si>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</si>
  <si>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</si>
  <si>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</si>
  <si>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</si>
  <si>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</si>
  <si>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</si>
  <si>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</si>
  <si>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</si>
  <si>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</si>
  <si>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</si>
  <si>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</si>
  <si>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</si>
  <si>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</si>
  <si>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</si>
  <si>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</si>
  <si>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</si>
  <si>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</si>
  <si>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</si>
  <si>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</si>
  <si>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</si>
  <si>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</si>
  <si>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</si>
  <si>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</si>
  <si>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</si>
  <si>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</si>
  <si>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</si>
  <si>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</si>
  <si>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</si>
  <si>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</si>
  <si>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</si>
  <si>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</si>
  <si>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</si>
  <si>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</si>
  <si>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</si>
  <si>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</si>
  <si>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</si>
  <si>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</si>
  <si>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</si>
  <si>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</si>
  <si>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</si>
  <si>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</si>
  <si>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</si>
  <si>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</si>
  <si>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</si>
  <si>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</si>
  <si>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</si>
  <si>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</si>
  <si>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</si>
  <si>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</si>
  <si>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</si>
  <si>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</si>
  <si>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</si>
  <si>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</si>
  <si>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</si>
  <si>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</si>
  <si>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</si>
  <si>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</si>
  <si>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</si>
  <si>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</si>
  <si>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</si>
  <si>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</si>
  <si>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</si>
  <si>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</si>
  <si>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</si>
  <si>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</si>
  <si>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</si>
  <si>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</si>
  <si>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</si>
  <si>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</si>
  <si>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</si>
  <si>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</si>
  <si>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</si>
  <si>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</si>
  <si>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</si>
  <si>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</si>
  <si>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</si>
  <si>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</si>
  <si>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</si>
  <si>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</si>
  <si>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</si>
  <si>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</si>
  <si>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</si>
  <si>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</si>
  <si>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</si>
  <si>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</si>
  <si>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</si>
  <si>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</si>
  <si>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</si>
  <si>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</si>
  <si>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</si>
  <si>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</si>
  <si>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</si>
  <si>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</si>
  <si>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</si>
  <si>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</si>
  <si>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</si>
  <si>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</si>
  <si>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</si>
  <si>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</si>
  <si>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</si>
  <si>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</si>
  <si>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</si>
  <si>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</si>
  <si>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</si>
  <si>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</si>
  <si>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</si>
  <si>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</si>
  <si>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</si>
  <si>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</si>
  <si>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</si>
  <si>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</si>
  <si>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</si>
  <si>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</si>
  <si>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</si>
  <si>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</si>
  <si>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</si>
  <si>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</si>
  <si>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</si>
  <si>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</si>
  <si>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</si>
  <si>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</si>
  <si>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</si>
  <si>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</si>
  <si>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</si>
  <si>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</si>
  <si>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</si>
  <si>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</si>
  <si>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</si>
  <si>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</si>
  <si>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</si>
  <si>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</si>
  <si>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</si>
  <si>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</si>
  <si>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</si>
  <si>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</si>
  <si>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</si>
  <si>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</si>
  <si>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</si>
  <si>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</si>
  <si>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</si>
  <si>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</si>
  <si>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</si>
  <si>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</si>
  <si>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</si>
  <si>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</si>
  <si>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</si>
  <si>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</si>
  <si>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</si>
  <si>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</si>
  <si>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</si>
  <si>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</si>
  <si>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</si>
  <si>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</si>
  <si>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</si>
  <si>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</si>
  <si>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</si>
  <si>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</si>
  <si>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</si>
  <si>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</si>
  <si>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</si>
  <si>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</si>
  <si>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</si>
  <si>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</si>
  <si>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</si>
  <si>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</si>
  <si>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</si>
  <si>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</si>
  <si>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</si>
  <si>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</si>
  <si>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</si>
  <si>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</si>
  <si>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</si>
  <si>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</si>
  <si>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</si>
  <si>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</si>
  <si>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</si>
  <si>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</si>
  <si>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</si>
  <si>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</si>
  <si>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</si>
  <si>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</si>
  <si>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</si>
  <si>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</si>
  <si>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</si>
  <si>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</si>
  <si>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</si>
  <si>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</si>
  <si>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</si>
  <si>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</si>
  <si>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</si>
  <si>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</si>
  <si>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</si>
  <si>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</si>
  <si>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</si>
  <si>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</si>
  <si>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</si>
  <si>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</si>
  <si>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</si>
  <si>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</si>
  <si>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</si>
  <si>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</si>
  <si>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</si>
  <si>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</si>
  <si>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</si>
  <si>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</si>
  <si>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</si>
  <si>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</si>
  <si>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</si>
  <si>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</si>
  <si>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</si>
  <si>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</si>
  <si>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</si>
  <si>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</si>
  <si>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</si>
  <si>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</si>
  <si>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</si>
  <si>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</si>
  <si>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</si>
  <si>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</si>
  <si>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</si>
  <si>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</si>
  <si>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</si>
  <si>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</si>
  <si>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</si>
  <si>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</si>
  <si>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</si>
  <si>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</si>
  <si>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</si>
  <si>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</si>
  <si>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</si>
  <si>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</si>
  <si>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</si>
  <si>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</si>
  <si>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</si>
  <si>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</si>
  <si>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</si>
  <si>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</si>
  <si>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</si>
  <si>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</si>
  <si>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</si>
  <si>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</si>
  <si>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</si>
  <si>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</si>
  <si>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</si>
  <si>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</si>
  <si>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</si>
  <si>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</si>
  <si>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</si>
  <si>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</si>
  <si>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</si>
  <si>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</si>
  <si>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</si>
  <si>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</si>
  <si>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</si>
  <si>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</si>
  <si>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</si>
  <si>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</si>
  <si>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</si>
  <si>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</si>
  <si>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</si>
  <si>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</si>
  <si>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</si>
  <si>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</si>
  <si>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</si>
  <si>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</si>
  <si>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</si>
  <si>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</si>
  <si>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</si>
  <si>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</si>
  <si>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</si>
  <si>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</si>
  <si>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</si>
  <si>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</si>
  <si>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</si>
  <si>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</si>
  <si>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</si>
  <si>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</si>
  <si>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</si>
  <si>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</si>
  <si>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</si>
  <si>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</si>
  <si>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</si>
  <si>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</si>
  <si>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</si>
  <si>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</si>
  <si>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</si>
  <si>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</si>
  <si>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</si>
  <si>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</si>
  <si>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</si>
  <si>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</si>
  <si>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</si>
  <si>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</si>
  <si>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</si>
  <si>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</si>
  <si>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</si>
  <si>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</si>
  <si>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</si>
  <si>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</si>
  <si>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</si>
  <si>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</si>
  <si>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</si>
  <si>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</si>
  <si>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</si>
  <si>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</si>
  <si>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</si>
  <si>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</si>
  <si>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</si>
  <si>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</si>
  <si>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</si>
  <si>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</si>
  <si>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</si>
  <si>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</si>
  <si>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</si>
  <si>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</si>
  <si>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</si>
  <si>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</si>
  <si>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</si>
  <si>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</si>
  <si>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</si>
  <si>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</si>
  <si>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</si>
  <si>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</si>
  <si>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</si>
  <si>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</si>
  <si>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</si>
  <si>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</si>
  <si>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</si>
  <si>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</si>
  <si>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</si>
  <si>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</si>
  <si>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</si>
  <si>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</si>
  <si>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</si>
  <si>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</si>
  <si>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</si>
  <si>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</si>
  <si>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</si>
  <si>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</si>
  <si>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</si>
  <si>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</si>
  <si>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</si>
  <si>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</si>
  <si>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</si>
  <si>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</si>
  <si>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</si>
  <si>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</si>
  <si>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</si>
  <si>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</si>
  <si>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</si>
  <si>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</si>
  <si>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</si>
  <si>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</si>
  <si>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</si>
  <si>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</si>
  <si>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</si>
  <si>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</si>
  <si>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</si>
  <si>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</si>
  <si>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</si>
  <si>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</si>
  <si>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</si>
  <si>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</si>
  <si>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</si>
  <si>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</si>
  <si>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</si>
  <si>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</si>
  <si>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</si>
  <si>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</si>
  <si>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</si>
  <si>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</si>
  <si>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</si>
  <si>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</si>
  <si>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</si>
  <si>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</si>
  <si>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</si>
  <si>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</si>
  <si>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</si>
  <si>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</si>
  <si>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</si>
  <si>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</si>
  <si>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</si>
  <si>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</si>
  <si>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</si>
  <si>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</si>
  <si>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</si>
  <si>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</si>
  <si>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</si>
  <si>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</si>
  <si>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</si>
  <si>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</si>
  <si>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</si>
  <si>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</si>
  <si>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</si>
  <si>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</si>
  <si>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</si>
  <si>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</si>
  <si>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</si>
  <si>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</si>
  <si>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</si>
  <si>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</si>
  <si>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</si>
  <si>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</si>
  <si>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</si>
  <si>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</si>
  <si>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</si>
  <si>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</si>
  <si>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</si>
  <si>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</si>
  <si>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</si>
  <si>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</si>
  <si>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</si>
  <si>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</si>
  <si>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</si>
  <si>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</si>
  <si>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</si>
  <si>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</si>
  <si>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</si>
  <si>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</si>
  <si>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</si>
  <si>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</si>
  <si>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</si>
  <si>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</si>
  <si>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</si>
  <si>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</si>
  <si>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</si>
  <si>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</si>
  <si>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</si>
  <si>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</si>
  <si>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</si>
  <si>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</si>
  <si>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</si>
  <si>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</si>
  <si>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</si>
  <si>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</si>
  <si>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</si>
  <si>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</si>
  <si>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</si>
  <si>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</si>
  <si>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</si>
  <si>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</si>
  <si>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</si>
  <si>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</si>
  <si>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</si>
  <si>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</si>
  <si>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</si>
  <si>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</si>
  <si>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</si>
  <si>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</si>
  <si>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</si>
  <si>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</si>
  <si>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</si>
  <si>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</si>
  <si>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</si>
  <si>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</si>
  <si>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</si>
  <si>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</si>
  <si>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</si>
  <si>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</si>
  <si>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</si>
  <si>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</si>
  <si>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</si>
  <si>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</si>
  <si>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</si>
  <si>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</si>
  <si>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</si>
  <si>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</si>
  <si>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</si>
  <si>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</si>
  <si>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</si>
  <si>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</si>
  <si>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</si>
  <si>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</si>
  <si>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</si>
  <si>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</si>
  <si>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</si>
  <si>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</si>
  <si>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</si>
  <si>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</si>
  <si>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</si>
  <si>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</si>
  <si>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</si>
  <si>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</si>
  <si>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</si>
  <si>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</si>
  <si>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</si>
  <si>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</si>
  <si>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</si>
  <si>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</si>
  <si>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</si>
  <si>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</si>
  <si>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</si>
  <si>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</si>
  <si>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</si>
  <si>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</si>
  <si>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</si>
  <si>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</si>
  <si>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</si>
  <si>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</si>
  <si>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</si>
  <si>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</si>
  <si>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</si>
  <si>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</si>
  <si>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</si>
  <si>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</si>
  <si>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</si>
  <si>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</si>
  <si>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</si>
  <si>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</si>
  <si>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</si>
  <si>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</si>
  <si>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</si>
  <si>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</si>
  <si>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</si>
  <si>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</si>
  <si>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</si>
  <si>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</si>
  <si>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</si>
  <si>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</si>
  <si>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</si>
  <si>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</si>
  <si>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</si>
  <si>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</si>
  <si>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</si>
  <si>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</si>
  <si>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</si>
  <si>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</si>
  <si>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</si>
  <si>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</si>
  <si>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</si>
  <si>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</si>
  <si>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</si>
  <si>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</si>
  <si>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</si>
  <si>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</si>
  <si>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</si>
  <si>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</si>
  <si>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</si>
  <si>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</si>
  <si>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</si>
  <si>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</si>
  <si>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</si>
  <si>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</si>
  <si>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</si>
  <si>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</si>
  <si>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</si>
  <si>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</si>
  <si>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</si>
  <si>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</si>
  <si>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</si>
  <si>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</si>
  <si>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</si>
  <si>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</si>
  <si>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</si>
  <si>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</si>
  <si>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</si>
  <si>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</si>
  <si>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</si>
  <si>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</si>
  <si>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</si>
  <si>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</si>
  <si>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</si>
  <si>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</si>
  <si>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</si>
  <si>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</si>
  <si>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</si>
  <si>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</si>
  <si>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</si>
  <si>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</si>
  <si>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</si>
  <si>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</si>
  <si>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</si>
  <si>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</si>
  <si>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</si>
  <si>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</si>
  <si>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</si>
  <si>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</si>
  <si>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</si>
  <si>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</si>
  <si>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</si>
  <si>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</si>
  <si>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</si>
  <si>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</si>
  <si>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</si>
  <si>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</si>
  <si>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</si>
  <si>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</si>
  <si>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</si>
  <si>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</si>
  <si>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</si>
  <si>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</si>
  <si>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</si>
  <si>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</si>
  <si>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</si>
  <si>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</si>
  <si>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</si>
  <si>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</si>
  <si>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</si>
  <si>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</si>
  <si>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</si>
  <si>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</si>
  <si>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</si>
  <si>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</si>
  <si>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</si>
  <si>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</si>
  <si>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</si>
  <si>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</si>
  <si>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</si>
  <si>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</si>
  <si>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</si>
  <si>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</si>
  <si>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</si>
  <si>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</si>
  <si>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</si>
  <si>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</si>
  <si>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</si>
  <si>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</si>
  <si>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</si>
  <si>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</si>
  <si>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</si>
  <si>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</si>
  <si>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</si>
  <si>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</si>
  <si>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</si>
  <si>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</si>
  <si>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</si>
  <si>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</si>
  <si>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</si>
  <si>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</si>
  <si>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</si>
  <si>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</si>
  <si>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</si>
  <si>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</si>
  <si>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</si>
  <si>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</si>
  <si>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</si>
  <si>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</si>
  <si>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</si>
  <si>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</si>
  <si>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</si>
  <si>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</si>
  <si>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</si>
  <si>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</si>
  <si>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</si>
  <si>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</si>
  <si>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</si>
  <si>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</si>
  <si>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</si>
  <si>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</si>
  <si>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</si>
  <si>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</si>
  <si>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</si>
  <si>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</si>
  <si>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</si>
  <si>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</si>
  <si>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</si>
  <si>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</si>
  <si>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</si>
  <si>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</si>
  <si>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</si>
  <si>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</si>
  <si>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</si>
  <si>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</si>
  <si>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</si>
  <si>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</si>
  <si>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</si>
  <si>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</si>
  <si>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</si>
  <si>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</si>
  <si>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</si>
  <si>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</si>
  <si>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</si>
  <si>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</si>
  <si>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</si>
  <si>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</si>
  <si>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</si>
  <si>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</si>
  <si>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</si>
  <si>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</si>
  <si>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</si>
  <si>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</si>
  <si>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</si>
  <si>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</si>
  <si>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</si>
  <si>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</si>
  <si>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</si>
  <si>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</si>
  <si>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</si>
  <si>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</si>
  <si>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</si>
  <si>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</si>
  <si>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</si>
  <si>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</si>
  <si>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</si>
  <si>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</si>
  <si>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</si>
  <si>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</si>
  <si>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</si>
  <si>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</si>
  <si>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</si>
  <si>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</si>
  <si>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</si>
  <si>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</si>
  <si>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</si>
  <si>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</si>
  <si>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</si>
  <si>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</si>
  <si>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</si>
  <si>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</si>
  <si>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</si>
  <si>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</si>
  <si>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</si>
  <si>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</si>
  <si>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</si>
  <si>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</si>
  <si>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</si>
  <si>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</si>
  <si>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</si>
  <si>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</si>
  <si>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</si>
  <si>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</si>
  <si>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</si>
  <si>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</si>
  <si>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</si>
  <si>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</si>
  <si>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</si>
  <si>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</si>
  <si>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</si>
  <si>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</si>
  <si>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</si>
  <si>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</si>
  <si>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</si>
  <si>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</si>
  <si>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</si>
  <si>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</si>
  <si>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</si>
  <si>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</si>
  <si>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</si>
  <si>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</si>
  <si>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</si>
  <si>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</si>
  <si>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</si>
  <si>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</si>
  <si>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</si>
  <si>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</si>
  <si>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</si>
  <si>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</si>
  <si>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</si>
  <si>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</si>
  <si>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</si>
  <si>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</si>
  <si>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</si>
  <si>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</si>
  <si>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</si>
  <si>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</si>
  <si>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</si>
  <si>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</si>
  <si>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</si>
  <si>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</si>
  <si>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</si>
  <si>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</si>
  <si>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</si>
  <si>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</si>
  <si>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</si>
  <si>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</si>
  <si>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</si>
  <si>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</si>
  <si>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</si>
  <si>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</si>
  <si>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</si>
  <si>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</si>
  <si>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</si>
  <si>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</si>
  <si>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</si>
  <si>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</si>
  <si>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</si>
  <si>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</si>
  <si>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</si>
  <si>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</si>
  <si>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</si>
  <si>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</si>
  <si>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</si>
  <si>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</si>
  <si>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</si>
  <si>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</si>
  <si>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</si>
  <si>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</si>
  <si>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</si>
  <si>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</si>
  <si>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</si>
  <si>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</si>
  <si>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</si>
  <si>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</si>
  <si>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</si>
  <si>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</si>
  <si>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</si>
  <si>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</si>
  <si>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</si>
  <si>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</si>
  <si>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</si>
  <si>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</si>
  <si>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</si>
  <si>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</si>
  <si>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</si>
  <si>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</si>
  <si>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</si>
  <si>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</si>
  <si>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</si>
  <si>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</si>
  <si>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</si>
  <si>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</si>
  <si>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</si>
  <si>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</si>
  <si>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</si>
  <si>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</si>
  <si>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</si>
  <si>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</si>
  <si>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</si>
  <si>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</si>
  <si>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</si>
  <si>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</si>
  <si>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</si>
  <si>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</si>
  <si>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</si>
  <si>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</si>
  <si>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</si>
  <si>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</si>
  <si>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</si>
  <si>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</si>
  <si>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</si>
  <si>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</si>
  <si>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</si>
  <si>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</si>
  <si>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</si>
  <si>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</si>
  <si>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</si>
  <si>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</si>
  <si>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</si>
  <si>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</si>
  <si>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</si>
  <si>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</si>
  <si>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</si>
  <si>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</si>
  <si>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</si>
  <si>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</si>
  <si>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</si>
  <si>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</si>
  <si>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</si>
  <si>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</si>
  <si>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</si>
  <si>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</si>
  <si>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</si>
  <si>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</si>
  <si>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</si>
  <si>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</si>
  <si>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</si>
  <si>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</si>
  <si>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</si>
  <si>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</si>
  <si>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</si>
  <si>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</si>
  <si>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</si>
  <si>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</si>
  <si>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</si>
  <si>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</si>
  <si>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</si>
  <si>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</si>
  <si>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</si>
  <si>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</si>
  <si>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</si>
  <si>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</si>
  <si>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</si>
  <si>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</si>
  <si>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</si>
  <si>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</si>
  <si>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</si>
  <si>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</si>
  <si>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</si>
  <si>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</si>
  <si>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</si>
  <si>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</si>
  <si>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</si>
  <si>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</si>
  <si>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</si>
  <si>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</si>
  <si>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</si>
  <si>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</si>
  <si>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</si>
  <si>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</si>
  <si>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</si>
  <si>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</si>
  <si>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</si>
  <si>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</si>
  <si>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</si>
  <si>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</si>
  <si>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</si>
  <si>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</si>
  <si>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</si>
  <si>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</si>
  <si>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</si>
  <si>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</si>
  <si>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</si>
  <si>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</si>
  <si>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</si>
  <si>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</si>
  <si>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</si>
  <si>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</si>
  <si>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</si>
  <si>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</si>
  <si>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</si>
  <si>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</si>
  <si>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</si>
  <si>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</si>
  <si>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</si>
  <si>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</si>
  <si>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</si>
  <si>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</si>
  <si>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</si>
  <si>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</si>
  <si>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</si>
  <si>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</si>
  <si>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</si>
  <si>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</si>
  <si>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</si>
  <si>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</si>
  <si>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</si>
  <si>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</si>
  <si>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</si>
  <si>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</si>
  <si>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</si>
  <si>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</si>
  <si>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</si>
  <si>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</si>
  <si>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</si>
  <si>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</si>
  <si>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</si>
  <si>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</si>
  <si>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</si>
  <si>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</si>
  <si>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</si>
  <si>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</si>
  <si>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</si>
  <si>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</si>
  <si>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</si>
  <si>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</si>
  <si>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</si>
  <si>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</si>
  <si>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</si>
  <si>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</si>
  <si>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</si>
  <si>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</si>
  <si>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</si>
  <si>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</si>
  <si>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</si>
  <si>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</si>
  <si>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</si>
  <si>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</si>
  <si>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</si>
  <si>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</si>
  <si>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</si>
  <si>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</si>
  <si>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</si>
  <si>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</si>
  <si>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</si>
  <si>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</si>
  <si>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</si>
  <si>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</si>
  <si>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</si>
  <si>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</si>
  <si>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</si>
  <si>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</si>
  <si>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</si>
  <si>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</si>
  <si>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</si>
  <si>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</si>
  <si>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</si>
  <si>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</si>
  <si>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</si>
  <si>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</si>
  <si>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</si>
  <si>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</si>
  <si>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</si>
  <si>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</si>
  <si>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</si>
  <si>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</si>
  <si>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</si>
  <si>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</si>
  <si>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</si>
  <si>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</si>
  <si>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</si>
  <si>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</si>
  <si>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</si>
  <si>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</si>
  <si>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</si>
  <si>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</si>
  <si>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</si>
  <si>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</si>
  <si>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</si>
  <si>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</si>
  <si>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</si>
  <si>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</si>
  <si>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</si>
  <si>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</si>
  <si>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</si>
  <si>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</si>
  <si>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</si>
  <si>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</si>
  <si>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</si>
  <si>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</si>
  <si>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</si>
  <si>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</si>
  <si>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</si>
  <si>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</si>
  <si>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</si>
  <si>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</si>
  <si>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</si>
  <si>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</si>
  <si>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</si>
  <si>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</si>
  <si>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</si>
  <si>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</si>
  <si>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</si>
  <si>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</si>
  <si>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</si>
  <si>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</si>
  <si>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</si>
  <si>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</si>
  <si>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</si>
  <si>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</si>
  <si>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</si>
  <si>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</si>
  <si>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</si>
  <si>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</si>
  <si>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</si>
  <si>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</si>
  <si>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</si>
  <si>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</si>
  <si>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</si>
  <si>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</si>
  <si>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</si>
  <si>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</si>
  <si>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</si>
  <si>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</si>
  <si>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</si>
  <si>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</si>
  <si>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</si>
  <si>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</si>
  <si>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</si>
  <si>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</si>
  <si>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</si>
  <si>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</si>
  <si>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</si>
  <si>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</si>
  <si>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</si>
  <si>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</si>
  <si>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</si>
  <si>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</si>
  <si>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</si>
  <si>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</si>
  <si>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</si>
  <si>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</si>
  <si>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</si>
  <si>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</si>
  <si>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</si>
  <si>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</si>
  <si>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</si>
  <si>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</si>
  <si>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</si>
  <si>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</si>
  <si>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</si>
  <si>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</si>
  <si>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</si>
  <si>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</si>
  <si>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</si>
  <si>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</si>
  <si>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</si>
  <si>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</si>
  <si>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</si>
  <si>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</si>
  <si>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</si>
  <si>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</si>
  <si>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</si>
  <si>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</si>
  <si>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</si>
  <si>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</si>
  <si>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</si>
  <si>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</si>
  <si>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</si>
  <si>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</si>
  <si>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</si>
  <si>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</si>
  <si>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</si>
  <si>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</si>
  <si>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</si>
  <si>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</si>
  <si>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</si>
  <si>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</si>
  <si>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</si>
  <si>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</si>
  <si>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</si>
  <si>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</si>
  <si>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</si>
  <si>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</si>
  <si>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</si>
  <si>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</si>
  <si>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</si>
  <si>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</si>
  <si>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</si>
  <si>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</si>
  <si>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</si>
  <si>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</si>
  <si>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</si>
  <si>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</si>
  <si>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</si>
  <si>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</si>
  <si>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</si>
  <si>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</si>
  <si>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</si>
  <si>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</si>
  <si>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</si>
  <si>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</si>
  <si>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</si>
  <si>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</si>
  <si>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</si>
  <si>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</si>
  <si>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</si>
  <si>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</si>
  <si>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</si>
  <si>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</si>
  <si>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</si>
  <si>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</si>
  <si>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</si>
  <si>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</si>
  <si>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</si>
  <si>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</si>
  <si>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</si>
  <si>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</si>
  <si>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</si>
  <si>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</si>
  <si>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</si>
  <si>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</si>
  <si>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</si>
  <si>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</si>
  <si>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</si>
  <si>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</si>
  <si>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</si>
  <si>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</si>
  <si>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</si>
  <si>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</si>
  <si>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</si>
  <si>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</si>
  <si>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</si>
  <si>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</si>
  <si>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</si>
  <si>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</si>
  <si>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</si>
  <si>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</si>
  <si>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</si>
  <si>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</si>
  <si>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</si>
  <si>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</si>
  <si>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</si>
  <si>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</si>
  <si>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</si>
  <si>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</si>
  <si>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</si>
  <si>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</si>
  <si>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</si>
  <si>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</si>
  <si>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</si>
  <si>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</si>
  <si>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</si>
  <si>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</si>
  <si>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</si>
  <si>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</si>
  <si>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</si>
  <si>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</si>
  <si>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</si>
  <si>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</si>
  <si>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</si>
  <si>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</si>
  <si>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</si>
  <si>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</si>
  <si>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</si>
  <si>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</si>
  <si>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</si>
  <si>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</si>
  <si>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</si>
  <si>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</si>
  <si>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</si>
  <si>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</si>
  <si>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</si>
  <si>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</si>
  <si>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</si>
  <si>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</si>
  <si>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</si>
  <si>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</si>
  <si>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</si>
  <si>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</si>
  <si>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</si>
  <si>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</si>
  <si>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</si>
  <si>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</si>
  <si>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</si>
  <si>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</si>
  <si>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</si>
  <si>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</si>
  <si>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</si>
  <si>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</si>
  <si>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</si>
  <si>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</si>
  <si>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</si>
  <si>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</si>
  <si>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</si>
  <si>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</si>
  <si>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</si>
  <si>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</si>
  <si>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</si>
  <si>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</si>
  <si>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</si>
  <si>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</si>
  <si>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</si>
  <si>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</si>
  <si>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</si>
  <si>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</si>
  <si>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</si>
  <si>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</si>
  <si>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</si>
  <si>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</si>
  <si>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</si>
  <si>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</si>
  <si>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</si>
  <si>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</si>
  <si>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</si>
  <si>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</si>
  <si>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</si>
  <si>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</si>
  <si>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</si>
  <si>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</si>
  <si>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</si>
  <si>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</si>
  <si>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</si>
  <si>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</si>
  <si>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</si>
  <si>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</si>
  <si>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</si>
  <si>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</si>
  <si>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</si>
  <si>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</si>
  <si>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</si>
  <si>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</si>
  <si>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</si>
  <si>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</si>
  <si>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</si>
  <si>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</si>
  <si>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</si>
  <si>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</si>
  <si>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</si>
  <si>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</si>
  <si>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</si>
  <si>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</si>
  <si>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</si>
  <si>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</si>
  <si>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</si>
  <si>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</si>
  <si>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</si>
  <si>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</si>
  <si>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</si>
  <si>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</si>
  <si>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</si>
  <si>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</si>
  <si>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</si>
  <si>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</si>
  <si>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</si>
  <si>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</si>
  <si>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</si>
  <si>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</si>
  <si>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</si>
  <si>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</si>
  <si>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</si>
  <si>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</si>
  <si>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</si>
  <si>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</si>
  <si>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</si>
  <si>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</si>
  <si>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</si>
  <si>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</si>
  <si>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</si>
  <si>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</si>
  <si>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</si>
  <si>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</si>
  <si>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</si>
  <si>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</si>
  <si>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</si>
  <si>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</si>
  <si>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</si>
  <si>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</si>
  <si>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</si>
  <si>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</si>
  <si>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</si>
  <si>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</si>
  <si>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</si>
  <si>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</si>
  <si>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</si>
  <si>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</si>
  <si>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</si>
  <si>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</si>
  <si>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</si>
  <si>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</si>
  <si>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</si>
  <si>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</si>
  <si>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</si>
  <si>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</si>
  <si>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</si>
  <si>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</si>
  <si>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</si>
  <si>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</si>
  <si>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</si>
  <si>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</si>
  <si>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</si>
  <si>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</si>
  <si>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</si>
  <si>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</si>
  <si>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</si>
  <si>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</si>
  <si>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</si>
  <si>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</si>
  <si>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</si>
  <si>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</si>
  <si>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</si>
  <si>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</si>
  <si>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</si>
  <si>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</si>
  <si>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</si>
  <si>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</si>
  <si>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</si>
  <si>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</si>
  <si>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</si>
  <si>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</si>
  <si>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</si>
  <si>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</si>
  <si>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</si>
  <si>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</si>
  <si>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</si>
  <si>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</si>
  <si>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</si>
  <si>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</si>
  <si>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</si>
  <si>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</si>
  <si>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</si>
  <si>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</si>
  <si>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</si>
  <si>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</si>
  <si>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</si>
  <si>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</si>
  <si>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</si>
  <si>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</si>
  <si>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</si>
  <si>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</si>
  <si>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</si>
  <si>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</si>
  <si>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</si>
  <si>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</si>
  <si>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</si>
  <si>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</si>
  <si>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</si>
  <si>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</si>
  <si>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</si>
  <si>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</si>
  <si>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</si>
  <si>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</si>
  <si>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</si>
  <si>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</si>
  <si>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</si>
  <si>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</si>
  <si>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</si>
  <si>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</si>
  <si>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</si>
  <si>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</si>
  <si>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</si>
  <si>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</si>
  <si>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</si>
  <si>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</si>
  <si>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</si>
  <si>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</si>
  <si>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</si>
  <si>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</si>
  <si>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</si>
  <si>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</si>
  <si>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</si>
  <si>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</si>
  <si>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</si>
  <si>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</si>
  <si>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</si>
  <si>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</si>
  <si>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</si>
  <si>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</si>
  <si>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</si>
  <si>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</si>
  <si>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</si>
  <si>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</si>
  <si>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</si>
  <si>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</si>
  <si>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</si>
  <si>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</si>
  <si>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</si>
  <si>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</si>
  <si>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</si>
  <si>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</si>
  <si>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</si>
  <si>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</si>
  <si>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</si>
  <si>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</si>
  <si>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</si>
  <si>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</si>
  <si>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</si>
  <si>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</si>
  <si>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</si>
  <si>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</si>
  <si>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</si>
  <si>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</si>
  <si>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</si>
  <si>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</si>
  <si>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</si>
  <si>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</si>
  <si>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</si>
  <si>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</si>
  <si>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</si>
  <si>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</si>
  <si>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</si>
  <si>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</si>
  <si>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</si>
  <si>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</si>
  <si>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</si>
  <si>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</si>
  <si>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</si>
  <si>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</si>
  <si>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</si>
  <si>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</si>
  <si>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</si>
  <si>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</si>
  <si>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</si>
  <si>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</si>
  <si>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</si>
  <si>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</si>
  <si>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</si>
  <si>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</si>
  <si>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</si>
  <si>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</si>
  <si>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</si>
  <si>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</si>
  <si>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</si>
  <si>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</si>
  <si>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</si>
  <si>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</si>
  <si>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</si>
  <si>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</si>
  <si>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</si>
  <si>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</si>
  <si>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</si>
  <si>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</si>
  <si>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</si>
  <si>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</si>
  <si>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</si>
  <si>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</si>
  <si>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</si>
  <si>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</si>
  <si>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</si>
  <si>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</si>
  <si>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</si>
  <si>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</si>
  <si>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</si>
  <si>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</si>
  <si>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</si>
  <si>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</si>
  <si>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</si>
  <si>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</si>
  <si>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</si>
  <si>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</si>
  <si>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</si>
  <si>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</si>
  <si>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</si>
  <si>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</si>
  <si>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</si>
  <si>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</si>
  <si>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</si>
  <si>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</si>
  <si>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</si>
  <si>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</si>
  <si>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</si>
  <si>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</si>
  <si>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</si>
  <si>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</si>
  <si>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</si>
  <si>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</si>
  <si>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</si>
  <si>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</si>
  <si>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</si>
  <si>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</si>
  <si>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</si>
  <si>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</si>
  <si>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</si>
  <si>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</si>
  <si>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</si>
  <si>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</si>
  <si>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</si>
  <si>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</si>
  <si>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</si>
  <si>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</si>
  <si>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</si>
  <si>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</si>
  <si>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</si>
  <si>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</si>
  <si>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</si>
  <si>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</si>
  <si>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</si>
  <si>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</si>
  <si>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</si>
  <si>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</si>
  <si>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</si>
  <si>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</si>
  <si>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</si>
  <si>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</si>
  <si>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</si>
  <si>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</si>
  <si>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</si>
  <si>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</si>
  <si>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</si>
  <si>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</si>
  <si>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</si>
  <si>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</si>
  <si>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</si>
  <si>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</si>
  <si>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</si>
  <si>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</si>
  <si>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</si>
  <si>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</si>
  <si>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</si>
  <si>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</si>
  <si>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</si>
  <si>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</si>
  <si>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</si>
  <si>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</si>
  <si>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</si>
  <si>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</si>
  <si>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</si>
  <si>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</si>
  <si>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</si>
  <si>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</si>
  <si>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</si>
  <si>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</si>
  <si>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</si>
  <si>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</si>
  <si>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</si>
  <si>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</si>
  <si>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</si>
  <si>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</si>
  <si>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</si>
  <si>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</si>
  <si>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</si>
  <si>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</si>
  <si>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</si>
  <si>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</si>
  <si>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</si>
  <si>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</si>
  <si>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</si>
  <si>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</si>
  <si>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</si>
  <si>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</si>
  <si>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</si>
  <si>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</si>
  <si>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</si>
  <si>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</si>
  <si>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</si>
  <si>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</si>
  <si>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</si>
  <si>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</si>
  <si>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</si>
  <si>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</si>
  <si>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</si>
  <si>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</si>
  <si>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</si>
  <si>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</si>
  <si>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</si>
  <si>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</si>
  <si>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</si>
  <si>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</si>
  <si>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</si>
  <si>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</si>
  <si>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</si>
  <si>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</si>
  <si>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</si>
  <si>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</si>
  <si>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</si>
  <si>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</si>
  <si>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</si>
  <si>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</si>
  <si>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</si>
  <si>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</si>
  <si>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</si>
  <si>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</si>
  <si>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</si>
  <si>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</si>
  <si>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</si>
  <si>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</si>
  <si>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</si>
  <si>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</si>
  <si>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</si>
  <si>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</si>
  <si>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</si>
  <si>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</si>
  <si>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</si>
  <si>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</si>
  <si>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</si>
  <si>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</si>
  <si>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</si>
  <si>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</si>
  <si>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</si>
  <si>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</si>
  <si>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</si>
  <si>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</si>
  <si>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</si>
  <si>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</si>
  <si>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</si>
  <si>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</si>
  <si>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</si>
  <si>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</si>
  <si>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</si>
  <si>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</si>
  <si>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</si>
  <si>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</si>
  <si>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</si>
  <si>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</si>
  <si>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</si>
  <si>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</si>
  <si>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</si>
  <si>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</si>
  <si>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</si>
  <si>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</si>
  <si>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</si>
  <si>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</si>
  <si>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</si>
  <si>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</si>
  <si>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</si>
  <si>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</si>
  <si>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</si>
  <si>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</si>
  <si>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</si>
  <si>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</si>
  <si>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</si>
  <si>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</si>
  <si>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</si>
  <si>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</si>
  <si>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</si>
  <si>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</si>
  <si>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</si>
  <si>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</si>
  <si>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</si>
  <si>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</si>
  <si>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</si>
  <si>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</si>
  <si>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</si>
  <si>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</si>
  <si>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</si>
  <si>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</si>
  <si>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</si>
  <si>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</si>
  <si>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</si>
  <si>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</si>
  <si>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</si>
  <si>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</si>
  <si>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</si>
  <si>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</si>
  <si>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</si>
  <si>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</si>
  <si>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</si>
  <si>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</si>
  <si>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</si>
  <si>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</si>
  <si>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</si>
  <si>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</si>
  <si>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</si>
  <si>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</si>
  <si>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</si>
  <si>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</si>
  <si>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</si>
  <si>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</si>
  <si>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</si>
  <si>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</si>
  <si>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</si>
  <si>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</si>
  <si>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</si>
  <si>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</si>
  <si>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</si>
  <si>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</si>
  <si>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</si>
  <si>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</si>
  <si>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</si>
  <si>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</si>
  <si>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</si>
  <si>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</si>
  <si>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</si>
  <si>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</si>
  <si>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</si>
  <si>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</si>
  <si>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</si>
  <si>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</si>
  <si>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</si>
  <si>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</si>
  <si>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</si>
  <si>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</si>
  <si>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</si>
  <si>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</si>
  <si>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</si>
  <si>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</si>
  <si>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</si>
  <si>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</si>
  <si>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</si>
  <si>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</si>
  <si>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</si>
  <si>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</si>
  <si>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</si>
  <si>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</si>
  <si>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</si>
  <si>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</si>
  <si>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</si>
  <si>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</si>
  <si>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</si>
  <si>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</si>
  <si>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</si>
  <si>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</si>
  <si>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</si>
  <si>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</si>
  <si>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</si>
  <si>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</si>
  <si>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</si>
  <si>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</si>
  <si>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</si>
  <si>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</si>
  <si>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</si>
  <si>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</si>
  <si>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</si>
  <si>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</si>
  <si>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</si>
  <si>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</si>
  <si>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</si>
  <si>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</si>
  <si>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</si>
  <si>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</si>
  <si>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</si>
  <si>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</si>
  <si>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</si>
  <si>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</si>
  <si>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</si>
  <si>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</si>
  <si>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</si>
  <si>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</si>
  <si>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</si>
  <si>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</si>
  <si>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</si>
  <si>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</si>
  <si>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</si>
  <si>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</si>
  <si>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</si>
  <si>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</si>
  <si>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</si>
  <si>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</si>
  <si>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</si>
  <si>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</si>
  <si>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</si>
  <si>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</si>
  <si>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</si>
  <si>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</si>
  <si>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</si>
  <si>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</si>
  <si>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</si>
  <si>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</si>
  <si>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</si>
  <si>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</si>
  <si>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</si>
  <si>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</si>
  <si>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</si>
  <si>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</si>
  <si>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</si>
  <si>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</si>
  <si>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</si>
  <si>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</si>
  <si>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</si>
  <si>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</si>
  <si>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</si>
  <si>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</si>
  <si>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</si>
  <si>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</si>
  <si>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</si>
  <si>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</si>
  <si>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</si>
  <si>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</si>
  <si>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</si>
  <si>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</si>
  <si>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</si>
  <si>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</si>
  <si>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</si>
  <si>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</si>
  <si>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</si>
  <si>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</si>
  <si>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</si>
  <si>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</si>
  <si>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</si>
  <si>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</si>
  <si>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</si>
  <si>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</si>
  <si>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</si>
  <si>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</si>
  <si>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</si>
  <si>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</si>
  <si>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</si>
  <si>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</si>
  <si>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</si>
  <si>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</si>
  <si>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</si>
  <si>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</si>
  <si>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</si>
  <si>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</si>
  <si>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</si>
  <si>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</si>
  <si>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</si>
  <si>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</si>
  <si>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</si>
  <si>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</si>
  <si>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</si>
  <si>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</si>
  <si>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</si>
  <si>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</si>
  <si>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</si>
  <si>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</si>
  <si>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</si>
  <si>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</si>
  <si>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</si>
  <si>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</si>
  <si>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</si>
  <si>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</si>
  <si>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</si>
  <si>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</si>
  <si>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</si>
  <si>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</si>
  <si>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</si>
  <si>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</si>
  <si>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</si>
  <si>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</si>
  <si>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</si>
  <si>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</si>
  <si>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</si>
  <si>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</si>
  <si>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</si>
  <si>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</si>
  <si>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</si>
  <si>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</si>
  <si>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</si>
  <si>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</si>
  <si>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</si>
  <si>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</si>
  <si>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</si>
  <si>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</si>
  <si>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</si>
  <si>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</si>
  <si>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</si>
  <si>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</si>
  <si>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</si>
  <si>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</si>
  <si>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</si>
  <si>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</si>
  <si>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</si>
  <si>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</si>
  <si>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</si>
  <si>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</si>
  <si>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</si>
  <si>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</si>
  <si>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</si>
  <si>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</si>
  <si>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</si>
  <si>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</si>
  <si>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</si>
  <si>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</si>
  <si>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</si>
  <si>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</si>
  <si>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</si>
  <si>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</si>
  <si>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</si>
  <si>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</si>
  <si>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</si>
  <si>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</si>
  <si>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</si>
  <si>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</si>
  <si>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</si>
  <si>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</si>
  <si>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</si>
  <si>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</si>
  <si>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</si>
  <si>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</si>
  <si>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</si>
  <si>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</si>
  <si>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</si>
  <si>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</si>
  <si>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</si>
  <si>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</si>
  <si>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</si>
  <si>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</si>
  <si>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</si>
  <si>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</si>
  <si>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</si>
  <si>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</si>
  <si>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</si>
  <si>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</si>
  <si>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</si>
  <si>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</si>
  <si>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</si>
  <si>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</si>
  <si>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</si>
  <si>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</si>
  <si>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</si>
  <si>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</si>
  <si>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</si>
  <si>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</si>
  <si>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</si>
  <si>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</si>
  <si>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</si>
  <si>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</si>
  <si>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</si>
  <si>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</si>
  <si>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</si>
  <si>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</si>
  <si>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</si>
  <si>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</si>
  <si>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</si>
  <si>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</si>
  <si>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</si>
  <si>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</si>
  <si>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</si>
  <si>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</si>
  <si>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</si>
  <si>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</si>
  <si>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</si>
  <si>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</si>
  <si>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</si>
  <si>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</si>
  <si>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</si>
  <si>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</si>
  <si>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</si>
  <si>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</si>
  <si>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</si>
  <si>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</si>
  <si>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</si>
  <si>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</si>
  <si>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</si>
  <si>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</si>
  <si>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</si>
  <si>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</si>
  <si>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</si>
  <si>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</si>
  <si>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</si>
  <si>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</si>
  <si>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</si>
  <si>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</si>
  <si>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</si>
  <si>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</si>
  <si>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</si>
  <si>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</si>
  <si>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</si>
  <si>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</si>
  <si>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</si>
  <si>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</si>
  <si>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</si>
  <si>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</si>
  <si>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</si>
  <si>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</si>
  <si>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</si>
  <si>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</si>
  <si>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</si>
  <si>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</si>
  <si>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</si>
  <si>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</si>
  <si>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</si>
  <si>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</si>
  <si>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</si>
  <si>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</si>
  <si>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</si>
  <si>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</si>
  <si>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</si>
  <si>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</si>
  <si>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</si>
  <si>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</si>
  <si>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</si>
  <si>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</si>
  <si>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</si>
  <si>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</si>
  <si>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</si>
  <si>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</si>
  <si>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</si>
  <si>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</si>
  <si>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</si>
  <si>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</si>
  <si>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</si>
  <si>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</si>
  <si>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</si>
  <si>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</si>
  <si>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</si>
  <si>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</si>
  <si>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</si>
  <si>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</si>
  <si>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</si>
  <si>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</si>
  <si>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</si>
  <si>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</si>
  <si>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</si>
  <si>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</si>
  <si>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</si>
  <si>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</si>
  <si>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</si>
  <si>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</si>
  <si>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</si>
  <si>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</si>
  <si>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</si>
  <si>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</si>
  <si>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</si>
  <si>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</si>
  <si>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</si>
  <si>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</si>
  <si>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</si>
  <si>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</si>
  <si>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</si>
  <si>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</si>
  <si>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</si>
  <si>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</si>
  <si>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</si>
  <si>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</si>
  <si>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</si>
  <si>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</si>
  <si>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</si>
  <si>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</si>
  <si>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</si>
  <si>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</si>
  <si>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</si>
  <si>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</si>
  <si>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</si>
  <si>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</si>
  <si>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</si>
  <si>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</si>
  <si>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</si>
  <si>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</si>
  <si>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</si>
  <si>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</si>
  <si>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</si>
  <si>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</si>
  <si>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</si>
  <si>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</si>
  <si>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</si>
  <si>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</si>
  <si>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</si>
  <si>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</si>
  <si>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</si>
  <si>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</si>
  <si>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</si>
  <si>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</si>
  <si>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</si>
  <si>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</si>
  <si>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</si>
  <si>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</si>
  <si>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</si>
  <si>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</si>
  <si>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</si>
  <si>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</si>
  <si>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</si>
  <si>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</si>
  <si>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</si>
  <si>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</si>
  <si>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</si>
  <si>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</si>
  <si>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</si>
  <si>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</si>
  <si>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</si>
  <si>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</si>
  <si>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</si>
  <si>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</si>
  <si>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</si>
  <si>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</si>
  <si>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</si>
  <si>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</si>
  <si>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</si>
  <si>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</si>
  <si>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</si>
  <si>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</si>
  <si>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</si>
  <si>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</si>
  <si>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</si>
  <si>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</si>
  <si>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</si>
  <si>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</si>
  <si>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</si>
  <si>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</si>
  <si>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</si>
  <si>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</si>
  <si>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</si>
  <si>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</si>
  <si>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</si>
  <si>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</si>
  <si>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</si>
  <si>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</si>
  <si>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</si>
  <si>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</si>
  <si>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</si>
  <si>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</si>
  <si>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</si>
  <si>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</si>
  <si>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</si>
  <si>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</si>
  <si>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</si>
  <si>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</si>
  <si>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</si>
  <si>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</si>
  <si>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</si>
  <si>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</si>
  <si>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</si>
  <si>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</si>
  <si>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</si>
  <si>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</si>
  <si>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</si>
  <si>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</si>
  <si>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</si>
  <si>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</si>
  <si>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</si>
  <si>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</si>
  <si>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</si>
  <si>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</si>
  <si>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</si>
  <si>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</si>
  <si>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</si>
  <si>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</si>
  <si>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</si>
  <si>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</si>
  <si>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</si>
  <si>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</si>
  <si>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</si>
  <si>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</si>
  <si>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</si>
  <si>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</si>
  <si>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</si>
  <si>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</si>
  <si>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</si>
  <si>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</si>
  <si>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</si>
  <si>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</si>
  <si>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</si>
  <si>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</si>
  <si>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</si>
  <si>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</si>
  <si>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</si>
  <si>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</si>
  <si>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</si>
  <si>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</si>
  <si>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</si>
  <si>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</si>
  <si>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</si>
  <si>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</si>
  <si>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</si>
  <si>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</si>
  <si>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</si>
  <si>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</si>
  <si>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</si>
  <si>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</si>
  <si>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</si>
  <si>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</si>
  <si>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</si>
  <si>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</si>
  <si>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</si>
  <si>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</si>
  <si>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</si>
  <si>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</si>
  <si>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</si>
  <si>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</si>
  <si>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</si>
  <si>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</si>
  <si>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</si>
  <si>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</si>
  <si>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</si>
  <si>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</si>
  <si>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</si>
  <si>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</si>
  <si>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</si>
  <si>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</si>
  <si>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</si>
  <si>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</si>
  <si>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</si>
  <si>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</si>
  <si>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</si>
  <si>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</si>
  <si>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</si>
  <si>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</si>
  <si>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</si>
  <si>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</si>
  <si>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</si>
  <si>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</si>
  <si>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</si>
  <si>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</si>
  <si>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</si>
  <si>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</si>
  <si>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</si>
  <si>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</si>
  <si>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</si>
  <si>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</si>
  <si>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</si>
  <si>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</si>
  <si>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</si>
  <si>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</si>
  <si>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</si>
  <si>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</si>
  <si>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</si>
  <si>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</si>
  <si>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</si>
  <si>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</si>
  <si>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</si>
  <si>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</si>
  <si>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</si>
  <si>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</si>
  <si>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</si>
  <si>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</si>
  <si>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</si>
  <si>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</si>
  <si>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</si>
  <si>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</si>
  <si>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</si>
  <si>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</si>
  <si>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</si>
  <si>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</si>
  <si>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</si>
  <si>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</si>
  <si>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</si>
  <si>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</si>
  <si>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</si>
  <si>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</si>
  <si>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</si>
  <si>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</si>
  <si>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</si>
  <si>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</si>
  <si>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</si>
  <si>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</si>
  <si>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</si>
  <si>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</si>
  <si>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</si>
  <si>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</si>
  <si>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</si>
  <si>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</si>
  <si>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</si>
  <si>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</si>
  <si>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</si>
  <si>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</si>
  <si>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</si>
  <si>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</si>
  <si>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</si>
  <si>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</si>
  <si>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</si>
  <si>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</si>
  <si>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</si>
  <si>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</si>
  <si>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</si>
  <si>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</si>
  <si>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</si>
  <si>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</si>
  <si>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</si>
  <si>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</si>
  <si>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</si>
  <si>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</si>
  <si>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</si>
  <si>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</si>
  <si>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</si>
  <si>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</si>
  <si>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</si>
  <si>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</si>
  <si>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</si>
  <si>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</si>
  <si>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</si>
  <si>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</si>
  <si>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</si>
  <si>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</si>
  <si>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</si>
  <si>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</si>
  <si>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</si>
  <si>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</si>
  <si>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</si>
  <si>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</si>
  <si>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</si>
  <si>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</si>
  <si>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</si>
  <si>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</si>
  <si>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</si>
  <si>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</si>
  <si>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</si>
  <si>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</si>
  <si>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</si>
  <si>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</si>
  <si>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</si>
  <si>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</si>
  <si>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</si>
  <si>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</si>
  <si>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</si>
  <si>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</si>
  <si>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</si>
  <si>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</si>
  <si>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</si>
  <si>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</si>
  <si>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</si>
  <si>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</si>
  <si>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</si>
  <si>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</si>
  <si>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</si>
  <si>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</si>
  <si>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</si>
  <si>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</si>
  <si>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</si>
  <si>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</si>
  <si>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</si>
  <si>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</si>
  <si>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</si>
  <si>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</si>
  <si>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</si>
  <si>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</si>
  <si>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</si>
  <si>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</si>
  <si>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</si>
  <si>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</si>
  <si>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</si>
  <si>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</si>
  <si>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</si>
  <si>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</si>
  <si>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</si>
  <si>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</si>
  <si>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</si>
  <si>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</si>
  <si>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</si>
  <si>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</si>
  <si>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</si>
  <si>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</si>
  <si>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</si>
  <si>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</si>
  <si>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</si>
  <si>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</si>
  <si>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</si>
  <si>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</si>
  <si>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</si>
  <si>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</si>
  <si>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</si>
  <si>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</si>
  <si>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</si>
  <si>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</si>
  <si>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</si>
  <si>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</si>
  <si>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</si>
  <si>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</si>
  <si>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</si>
  <si>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</si>
  <si>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</si>
  <si>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</si>
  <si>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</si>
  <si>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</si>
  <si>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</si>
  <si>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</si>
  <si>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</si>
  <si>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</si>
  <si>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</si>
  <si>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</si>
  <si>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</si>
  <si>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</si>
  <si>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</si>
  <si>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</si>
  <si>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</si>
  <si>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</si>
  <si>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</si>
  <si>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</si>
  <si>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</si>
  <si>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</si>
  <si>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</si>
  <si>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</si>
  <si>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</si>
  <si>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</si>
  <si>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</si>
  <si>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</si>
  <si>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</si>
  <si>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</si>
  <si>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</si>
  <si>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</si>
  <si>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</si>
  <si>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</si>
  <si>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</si>
  <si>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</si>
  <si>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</si>
  <si>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</si>
  <si>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</si>
  <si>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</si>
  <si>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</si>
  <si>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</si>
  <si>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</si>
  <si>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</si>
  <si>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</si>
  <si>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</si>
  <si>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</si>
  <si>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</si>
  <si>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</si>
  <si>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</si>
  <si>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</si>
  <si>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</si>
  <si>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</si>
  <si>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</si>
  <si>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</si>
  <si>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</si>
  <si>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</si>
  <si>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</si>
  <si>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</si>
  <si>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</si>
  <si>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</si>
  <si>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</si>
  <si>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</si>
  <si>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</si>
  <si>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</si>
  <si>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</si>
  <si>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</si>
  <si>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</si>
  <si>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</si>
  <si>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</si>
  <si>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</si>
  <si>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</si>
  <si>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</si>
  <si>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</si>
  <si>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</si>
  <si>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</si>
  <si>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</si>
  <si>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</si>
  <si>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</si>
  <si>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</si>
  <si>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</si>
  <si>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</si>
  <si>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</si>
  <si>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</si>
  <si>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</si>
  <si>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</si>
  <si>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</si>
  <si>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</si>
  <si>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</si>
  <si>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</si>
  <si>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</si>
  <si>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</si>
  <si>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</si>
  <si>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</si>
  <si>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</si>
  <si>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</si>
  <si>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</si>
  <si>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</si>
  <si>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</si>
  <si>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</si>
  <si>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</si>
  <si>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</si>
  <si>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</si>
  <si>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</si>
  <si>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</si>
  <si>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</si>
  <si>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</si>
  <si>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</si>
  <si>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</si>
  <si>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</si>
  <si>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</si>
  <si>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</si>
  <si>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</si>
  <si>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</si>
  <si>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</si>
  <si>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</si>
  <si>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</si>
  <si>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</si>
  <si>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</si>
  <si>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</si>
  <si>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</si>
  <si>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</si>
  <si>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</si>
  <si>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</si>
  <si>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</si>
  <si>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</si>
  <si>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</si>
  <si>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</si>
  <si>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</si>
  <si>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</si>
  <si>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</si>
  <si>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</si>
  <si>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</si>
  <si>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</si>
  <si>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</si>
  <si>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</si>
  <si>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</si>
  <si>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</si>
  <si>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</si>
  <si>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</si>
  <si>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</si>
  <si>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</si>
  <si>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</si>
  <si>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</si>
  <si>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</si>
  <si>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</si>
  <si>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</si>
  <si>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</si>
  <si>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</si>
  <si>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</si>
  <si>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</si>
  <si>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</si>
  <si>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</si>
  <si>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</si>
  <si>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</si>
  <si>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</si>
  <si>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</si>
  <si>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</si>
  <si>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</si>
  <si>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</si>
  <si>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</si>
  <si>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</si>
  <si>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</si>
  <si>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</si>
  <si>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</si>
  <si>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</si>
  <si>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</si>
  <si>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</si>
  <si>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</si>
  <si>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</si>
  <si>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</si>
  <si>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</si>
  <si>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</si>
  <si>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</si>
  <si>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</si>
  <si>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</si>
  <si>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</si>
  <si>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</si>
  <si>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</si>
  <si>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</si>
  <si>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</si>
  <si>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</si>
  <si>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</si>
  <si>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</si>
  <si>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</si>
  <si>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</si>
  <si>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</si>
  <si>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</si>
  <si>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</si>
  <si>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</si>
  <si>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</si>
  <si>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</si>
  <si>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</si>
  <si>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</si>
  <si>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</si>
  <si>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</si>
  <si>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</si>
  <si>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</si>
  <si>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</si>
  <si>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</si>
  <si>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</si>
  <si>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</si>
  <si>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</si>
  <si>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</si>
  <si>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</si>
  <si>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</si>
  <si>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</si>
  <si>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</si>
  <si>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</si>
  <si>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</si>
  <si>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</si>
  <si>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</si>
  <si>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</si>
  <si>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</si>
  <si>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</si>
  <si>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</si>
  <si>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</si>
  <si>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</si>
  <si>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</si>
  <si>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</si>
  <si>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</si>
  <si>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</si>
  <si>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</si>
  <si>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</si>
  <si>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</si>
  <si>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</si>
  <si>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</si>
  <si>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</si>
  <si>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</si>
  <si>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</si>
  <si>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</si>
  <si>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</si>
  <si>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</si>
  <si>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</si>
  <si>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</si>
  <si>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</si>
  <si>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</si>
  <si>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</si>
  <si>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</si>
  <si>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</si>
  <si>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</si>
  <si>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</si>
  <si>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</si>
  <si>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</si>
  <si>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</si>
  <si>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</si>
  <si>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</si>
  <si>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</si>
  <si>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</si>
  <si>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</si>
  <si>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</si>
  <si>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</si>
  <si>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</si>
  <si>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</si>
  <si>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</si>
  <si>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</si>
  <si>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</si>
  <si>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</si>
  <si>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</si>
  <si>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</si>
  <si>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</si>
  <si>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</si>
  <si>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</si>
  <si>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</si>
  <si>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</si>
  <si>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</si>
  <si>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</si>
  <si>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</si>
  <si>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</si>
  <si>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</si>
  <si>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</si>
  <si>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</si>
  <si>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</si>
  <si>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</si>
  <si>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</si>
  <si>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</si>
  <si>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</si>
  <si>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</si>
  <si>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</si>
  <si>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</si>
  <si>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</si>
  <si>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</si>
  <si>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</si>
  <si>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</si>
  <si>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</si>
  <si>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</si>
  <si>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</si>
  <si>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</si>
  <si>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</si>
  <si>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</si>
  <si>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</si>
  <si>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</si>
  <si>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</si>
  <si>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</si>
  <si>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</si>
  <si>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</si>
  <si>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</si>
  <si>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</si>
  <si>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</si>
  <si>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</si>
  <si>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</si>
  <si>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</si>
  <si>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</si>
  <si>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</si>
  <si>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</si>
  <si>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</si>
  <si>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</si>
  <si>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</si>
  <si>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</si>
  <si>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</si>
  <si>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</si>
  <si>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</si>
  <si>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</si>
  <si>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</si>
  <si>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</si>
  <si>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</si>
  <si>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</si>
  <si>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</si>
  <si>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</si>
  <si>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</si>
  <si>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</si>
  <si>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</si>
  <si>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</si>
  <si>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</si>
  <si>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</si>
  <si>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</si>
  <si>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</si>
  <si>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</si>
  <si>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</si>
  <si>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</si>
  <si>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</si>
  <si>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</si>
  <si>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</si>
  <si>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</si>
  <si>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</si>
  <si>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</si>
  <si>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</si>
  <si>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</si>
  <si>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</si>
  <si>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</si>
  <si>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</si>
  <si>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</si>
  <si>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</si>
  <si>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</si>
  <si>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</si>
  <si>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</si>
  <si>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</si>
  <si>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</si>
  <si>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</si>
  <si>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</si>
  <si>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</si>
  <si>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</si>
  <si>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</si>
  <si>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</si>
  <si>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</si>
  <si>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</si>
  <si>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</si>
  <si>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</si>
  <si>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</si>
  <si>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</si>
  <si>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</si>
  <si>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</si>
  <si>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</si>
  <si>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</si>
  <si>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</si>
  <si>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</si>
  <si>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</si>
  <si>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</si>
  <si>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</si>
  <si>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</si>
  <si>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</si>
  <si>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</si>
  <si>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</si>
  <si>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</si>
  <si>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</si>
  <si>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</si>
  <si>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</si>
  <si>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</si>
  <si>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</si>
  <si>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</si>
  <si>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</si>
  <si>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</si>
  <si>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</si>
  <si>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</si>
  <si>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</si>
  <si>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</si>
  <si>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</si>
  <si>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</si>
  <si>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</si>
  <si>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</si>
  <si>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</si>
  <si>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</si>
  <si>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</si>
  <si>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</si>
  <si>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</si>
  <si>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</si>
  <si>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</si>
  <si>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</si>
  <si>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</si>
  <si>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</si>
  <si>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</si>
  <si>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</si>
  <si>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</si>
  <si>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</si>
  <si>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</si>
  <si>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</si>
  <si>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</si>
  <si>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</si>
  <si>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</si>
  <si>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</si>
  <si>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</si>
  <si>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</si>
  <si>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</si>
  <si>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</si>
  <si>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</si>
  <si>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</si>
  <si>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</si>
  <si>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</si>
  <si>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</si>
  <si>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</si>
  <si>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</si>
  <si>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</si>
  <si>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</si>
  <si>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</si>
  <si>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</si>
  <si>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</si>
  <si>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</si>
  <si>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</si>
  <si>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</si>
  <si>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</si>
  <si>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</si>
  <si>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</si>
  <si>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</si>
  <si>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</si>
  <si>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</si>
  <si>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</si>
  <si>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</si>
  <si>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</si>
  <si>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</si>
  <si>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</si>
  <si>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</si>
  <si>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</si>
  <si>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</si>
  <si>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</si>
  <si>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</si>
  <si>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</si>
  <si>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</si>
  <si>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</si>
  <si>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</si>
  <si>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</si>
  <si>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</si>
  <si>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</si>
  <si>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</si>
  <si>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</si>
  <si>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</si>
  <si>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</si>
  <si>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</si>
  <si>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</si>
  <si>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</si>
  <si>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</si>
  <si>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</si>
  <si>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</si>
  <si>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</si>
  <si>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</si>
  <si>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</si>
  <si>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</si>
  <si>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</si>
  <si>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</si>
  <si>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</si>
  <si>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</si>
  <si>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</si>
  <si>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</si>
  <si>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</si>
  <si>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</si>
  <si>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</si>
  <si>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</si>
  <si>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</si>
  <si>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</si>
  <si>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</si>
  <si>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</si>
  <si>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</si>
  <si>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</si>
  <si>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</si>
  <si>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</si>
  <si>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</si>
  <si>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</si>
  <si>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</si>
  <si>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</si>
  <si>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</si>
  <si>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</si>
  <si>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</si>
  <si>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</si>
  <si>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</si>
  <si>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</si>
  <si>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</si>
  <si>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</si>
  <si>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</si>
  <si>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</si>
  <si>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</si>
  <si>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</si>
  <si>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</si>
  <si>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</si>
  <si>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</si>
  <si>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</si>
  <si>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</si>
  <si>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</si>
  <si>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</si>
  <si>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</si>
  <si>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</si>
  <si>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</si>
  <si>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</si>
  <si>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</si>
  <si>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</si>
  <si>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</si>
  <si>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</si>
  <si>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</si>
  <si>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</si>
  <si>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</si>
  <si>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</si>
  <si>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</si>
  <si>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</si>
  <si>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</si>
  <si>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</si>
  <si>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</si>
  <si>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</si>
  <si>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</si>
  <si>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</si>
  <si>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</si>
  <si>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</si>
  <si>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</si>
  <si>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</si>
  <si>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</si>
  <si>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</si>
  <si>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</si>
  <si>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</si>
  <si>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</si>
  <si>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</si>
  <si>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</si>
  <si>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</si>
  <si>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</si>
  <si>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</si>
  <si>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</si>
  <si>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</si>
  <si>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</si>
  <si>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</si>
  <si>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</si>
  <si>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</si>
  <si>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</si>
  <si>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</si>
  <si>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</si>
  <si>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</si>
  <si>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</si>
  <si>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</si>
  <si>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</si>
  <si>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</si>
  <si>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</si>
  <si>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</si>
  <si>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</si>
  <si>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</si>
  <si>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</si>
  <si>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</si>
  <si>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</si>
  <si>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</si>
  <si>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</si>
  <si>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</si>
  <si>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</si>
  <si>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</si>
  <si>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</si>
  <si>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</si>
  <si>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</si>
  <si>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</si>
  <si>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</si>
  <si>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</si>
  <si>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</si>
  <si>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</si>
  <si>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</si>
  <si>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</si>
  <si>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</si>
  <si>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</si>
  <si>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</si>
  <si>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</si>
  <si>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</si>
  <si>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</si>
  <si>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</si>
  <si>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</si>
  <si>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</si>
  <si>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</si>
  <si>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</si>
  <si>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</si>
  <si>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</si>
  <si>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</si>
  <si>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</si>
  <si>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</si>
  <si>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</si>
  <si>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</si>
  <si>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</si>
  <si>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</si>
  <si>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</si>
  <si>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</si>
  <si>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</si>
  <si>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</si>
  <si>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</si>
  <si>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</si>
  <si>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</si>
  <si>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</si>
  <si>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</si>
  <si>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</si>
  <si>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</si>
  <si>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</si>
  <si>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</si>
  <si>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</si>
  <si>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</si>
  <si>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</si>
  <si>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</si>
  <si>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</si>
  <si>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</si>
  <si>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</si>
  <si>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</si>
  <si>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</si>
  <si>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</si>
  <si>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</si>
  <si>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</si>
  <si>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</si>
  <si>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</si>
  <si>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</si>
  <si>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</si>
  <si>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</si>
  <si>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</si>
  <si>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</si>
  <si>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</si>
  <si>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</si>
  <si>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</si>
  <si>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</si>
  <si>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</si>
  <si>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</si>
  <si>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</si>
  <si>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</si>
  <si>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</si>
  <si>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</si>
  <si>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</si>
  <si>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</si>
  <si>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</si>
  <si>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</si>
  <si>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</si>
  <si>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</si>
  <si>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</si>
  <si>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</si>
  <si>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</si>
  <si>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</si>
  <si>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</si>
  <si>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</si>
  <si>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</si>
  <si>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</si>
  <si>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</si>
  <si>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</si>
  <si>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</si>
  <si>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</si>
  <si>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</si>
  <si>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</si>
  <si>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</si>
  <si>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</si>
  <si>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</si>
  <si>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</si>
  <si>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</si>
  <si>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</si>
  <si>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</si>
  <si>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</si>
  <si>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</si>
  <si>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</si>
  <si>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</si>
  <si>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</si>
  <si>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</si>
  <si>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</si>
  <si>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</si>
  <si>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</si>
  <si>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</si>
  <si>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</si>
  <si>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</si>
  <si>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</si>
  <si>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</si>
  <si>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</si>
  <si>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</si>
  <si>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</si>
  <si>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</si>
  <si>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</si>
  <si>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</si>
  <si>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</si>
  <si>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</si>
  <si>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</si>
  <si>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</si>
  <si>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</si>
  <si>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</si>
  <si>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</si>
  <si>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</si>
  <si>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</si>
  <si>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</si>
  <si>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</si>
  <si>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</si>
  <si>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</si>
  <si>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</si>
  <si>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</si>
  <si>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</si>
  <si>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</si>
  <si>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</si>
  <si>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</si>
  <si>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</si>
  <si>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</si>
  <si>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</si>
  <si>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</si>
  <si>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</si>
  <si>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</si>
  <si>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</si>
  <si>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</si>
  <si>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</si>
  <si>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</si>
  <si>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</si>
  <si>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</si>
  <si>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</si>
  <si>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</si>
  <si>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</si>
  <si>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</si>
  <si>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</si>
  <si>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</si>
  <si>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</si>
  <si>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</si>
  <si>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</si>
  <si>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</si>
  <si>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</si>
  <si>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</si>
  <si>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</si>
  <si>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</si>
  <si>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</si>
  <si>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</si>
  <si>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</si>
  <si>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</si>
  <si>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</si>
  <si>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</si>
  <si>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</si>
  <si>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</si>
  <si>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</si>
  <si>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</si>
  <si>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</si>
  <si>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</si>
  <si>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</si>
  <si>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</si>
  <si>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</si>
  <si>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</si>
  <si>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</si>
  <si>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</si>
  <si>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</si>
  <si>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</si>
  <si>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</si>
  <si>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</si>
  <si>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</si>
  <si>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</si>
  <si>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</si>
  <si>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</si>
  <si>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</si>
  <si>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</si>
  <si>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</si>
  <si>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</si>
  <si>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</si>
  <si>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</si>
  <si>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</si>
  <si>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</si>
  <si>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</si>
  <si>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</si>
  <si>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</si>
  <si>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</si>
  <si>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</si>
  <si>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</si>
  <si>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</si>
  <si>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</si>
  <si>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</si>
  <si>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</si>
  <si>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</si>
  <si>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</si>
  <si>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</si>
  <si>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</si>
  <si>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</si>
  <si>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</si>
  <si>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</si>
  <si>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</si>
  <si>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</si>
  <si>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</si>
  <si>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</si>
  <si>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</si>
  <si>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</si>
  <si>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</si>
  <si>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</si>
  <si>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</si>
  <si>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</si>
  <si>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</si>
  <si>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</si>
  <si>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</si>
  <si>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</si>
  <si>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</si>
  <si>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</si>
  <si>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</si>
  <si>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</si>
  <si>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</si>
  <si>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</si>
  <si>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</si>
  <si>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</si>
  <si>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</si>
  <si>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</si>
  <si>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</si>
  <si>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</si>
  <si>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</si>
  <si>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</si>
  <si>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</si>
  <si>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</si>
  <si>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</si>
  <si>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</si>
  <si>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</si>
  <si>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</si>
  <si>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</si>
  <si>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</si>
  <si>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</si>
  <si>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</si>
  <si>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</si>
  <si>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</si>
  <si>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</si>
  <si>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</si>
  <si>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</si>
  <si>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</si>
  <si>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</si>
  <si>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</si>
  <si>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</si>
  <si>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</si>
  <si>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</si>
  <si>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</si>
  <si>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</si>
  <si>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</si>
  <si>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</si>
  <si>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</si>
  <si>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</si>
  <si>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</si>
  <si>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</si>
  <si>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</si>
  <si>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</si>
  <si>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</si>
  <si>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</si>
  <si>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</si>
  <si>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</si>
  <si>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</si>
  <si>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</si>
  <si>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</si>
  <si>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</si>
  <si>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</si>
  <si>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</si>
  <si>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</si>
  <si>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</si>
  <si>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</si>
  <si>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</si>
  <si>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</si>
  <si>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</si>
  <si>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</si>
  <si>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</si>
  <si>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</si>
  <si>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</si>
  <si>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</si>
  <si>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</si>
  <si>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</si>
  <si>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</si>
  <si>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</si>
  <si>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</si>
  <si>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</si>
  <si>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</si>
  <si>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</si>
  <si>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</si>
  <si>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</si>
  <si>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</si>
  <si>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</si>
  <si>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</si>
  <si>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</si>
  <si>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</si>
  <si>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</si>
  <si>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</si>
  <si>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</si>
  <si>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</si>
  <si>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</si>
  <si>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</si>
  <si>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</si>
  <si>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</si>
  <si>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</si>
  <si>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</si>
  <si>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</si>
  <si>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</si>
  <si>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</si>
  <si>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</si>
  <si>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</si>
  <si>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</si>
  <si>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</si>
  <si>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</si>
  <si>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</si>
  <si>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</si>
  <si>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</si>
  <si>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</si>
  <si>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</si>
  <si>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</si>
  <si>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</si>
  <si>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</si>
  <si>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</si>
  <si>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</si>
  <si>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</si>
  <si>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</si>
  <si>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</si>
  <si>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</si>
  <si>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</si>
  <si>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</si>
  <si>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</si>
  <si>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</si>
  <si>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</si>
  <si>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</si>
  <si>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</si>
  <si>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</si>
  <si>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</si>
  <si>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</si>
  <si>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</si>
  <si>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</si>
  <si>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</si>
  <si>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</si>
  <si>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</si>
  <si>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</si>
  <si>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</si>
  <si>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</si>
  <si>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</si>
  <si>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</si>
  <si>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</si>
  <si>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</si>
  <si>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</si>
  <si>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</si>
  <si>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</si>
  <si>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</si>
  <si>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</si>
  <si>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</si>
  <si>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</si>
  <si>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</si>
  <si>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</si>
  <si>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</si>
  <si>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</si>
  <si>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</si>
  <si>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</si>
  <si>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</si>
  <si>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</si>
  <si>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</si>
  <si>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</si>
  <si>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</si>
  <si>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</si>
  <si>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</si>
  <si>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</si>
  <si>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</si>
  <si>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</si>
  <si>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</si>
  <si>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</si>
  <si>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</si>
  <si>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</si>
  <si>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</si>
  <si>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</si>
  <si>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</si>
  <si>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</si>
  <si>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</si>
  <si>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</si>
  <si>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</si>
  <si>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</si>
  <si>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</si>
  <si>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</si>
  <si>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</si>
  <si>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</si>
  <si>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</si>
  <si>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</si>
  <si>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</si>
  <si>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</si>
  <si>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</si>
  <si>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</si>
  <si>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</si>
  <si>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</si>
  <si>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</si>
  <si>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</si>
  <si>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</si>
  <si>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</si>
  <si>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</si>
  <si>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</si>
  <si>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</si>
  <si>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</si>
  <si>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</si>
  <si>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</si>
  <si>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</si>
  <si>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</si>
  <si>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</si>
  <si>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</si>
  <si>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</si>
  <si>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</si>
  <si>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</si>
  <si>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</si>
  <si>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</si>
  <si>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</si>
  <si>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</si>
  <si>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</si>
  <si>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</si>
  <si>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</si>
  <si>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</si>
  <si>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</si>
  <si>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</si>
  <si>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</si>
  <si>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</si>
  <si>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</si>
  <si>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</si>
  <si>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</si>
  <si>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</si>
  <si>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</si>
  <si>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</si>
  <si>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</si>
  <si>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</si>
  <si>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</si>
  <si>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</si>
  <si>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</si>
  <si>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</si>
  <si>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</si>
  <si>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</si>
  <si>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</si>
  <si>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</si>
  <si>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</si>
  <si>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</si>
  <si>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</si>
  <si>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</si>
  <si>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</si>
  <si>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</si>
  <si>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</si>
  <si>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</si>
  <si>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</si>
  <si>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</si>
  <si>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</si>
  <si>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</si>
  <si>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</si>
  <si>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</si>
  <si>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</si>
  <si>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</si>
  <si>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</si>
  <si>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</si>
  <si>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</si>
  <si>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</si>
  <si>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</si>
  <si>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</si>
  <si>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</si>
  <si>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</si>
  <si>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</si>
  <si>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</si>
  <si>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</si>
  <si>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</si>
  <si>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</si>
  <si>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</si>
  <si>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</si>
  <si>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</si>
  <si>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</si>
  <si>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</si>
  <si>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</si>
  <si>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</si>
  <si>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</si>
  <si>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</si>
  <si>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</si>
  <si>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</si>
  <si>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</si>
  <si>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</si>
  <si>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</si>
  <si>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</si>
  <si>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</si>
  <si>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</si>
  <si>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</si>
  <si>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</si>
  <si>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</si>
  <si>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</si>
  <si>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</si>
  <si>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</si>
  <si>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</si>
  <si>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</si>
  <si>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</si>
  <si>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</si>
  <si>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</si>
  <si>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</si>
  <si>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</si>
  <si>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</si>
  <si>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</si>
  <si>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</si>
  <si>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</si>
  <si>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</si>
  <si>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</si>
  <si>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</si>
  <si>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</si>
  <si>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</si>
  <si>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</si>
  <si>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</si>
  <si>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</si>
  <si>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</si>
  <si>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</si>
  <si>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</si>
  <si>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</si>
  <si>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</si>
  <si>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</si>
  <si>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</si>
  <si>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</si>
  <si>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</si>
  <si>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</si>
  <si>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</si>
  <si>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</si>
  <si>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</si>
  <si>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</si>
  <si>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</si>
  <si>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</si>
  <si>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</si>
  <si>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</si>
  <si>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</si>
  <si>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</si>
  <si>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</si>
  <si>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</si>
  <si>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</si>
  <si>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</si>
  <si>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</si>
  <si>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</si>
  <si>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</si>
  <si>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</si>
  <si>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</si>
  <si>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</si>
  <si>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</si>
  <si>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</si>
  <si>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</si>
  <si>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</si>
  <si>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</si>
  <si>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</si>
  <si>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</si>
  <si>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</si>
  <si>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</si>
  <si>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</si>
  <si>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</si>
  <si>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</si>
  <si>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</si>
  <si>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</si>
  <si>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</si>
  <si>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</si>
  <si>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</si>
  <si>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</si>
  <si>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</si>
  <si>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</si>
  <si>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</si>
  <si>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</si>
  <si>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</si>
  <si>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</si>
  <si>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</si>
  <si>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</si>
  <si>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</si>
  <si>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</si>
  <si>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</si>
  <si>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</si>
  <si>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</si>
  <si>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</si>
  <si>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</si>
  <si>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</si>
  <si>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</si>
  <si>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</si>
  <si>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</si>
  <si>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</si>
  <si>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</si>
  <si>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</si>
  <si>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</si>
  <si>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</si>
  <si>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</si>
  <si>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</si>
  <si>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</si>
  <si>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</si>
  <si>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</si>
  <si>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</si>
  <si>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</si>
  <si>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</si>
  <si>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</si>
  <si>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</si>
  <si>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</si>
  <si>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</si>
  <si>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</si>
  <si>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</si>
  <si>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</si>
  <si>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</si>
  <si>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</si>
  <si>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</si>
  <si>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</si>
  <si>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</si>
  <si>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</si>
  <si>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</si>
  <si>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</si>
  <si>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</si>
  <si>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</si>
  <si>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</si>
  <si>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</si>
  <si>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</si>
  <si>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</si>
  <si>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</si>
  <si>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</si>
  <si>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</si>
  <si>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</si>
  <si>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</si>
  <si>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</si>
  <si>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</si>
  <si>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</si>
  <si>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</si>
  <si>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</si>
  <si>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</si>
  <si>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</si>
  <si>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</si>
  <si>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</si>
  <si>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</si>
  <si>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</si>
  <si>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</si>
  <si>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</si>
  <si>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</si>
  <si>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</si>
  <si>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</si>
  <si>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</si>
  <si>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</si>
  <si>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</si>
  <si>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</si>
  <si>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</si>
  <si>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</si>
  <si>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</si>
  <si>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</si>
  <si>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</si>
  <si>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</si>
  <si>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</si>
  <si>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</si>
  <si>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</si>
  <si>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</si>
  <si>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</si>
  <si>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</si>
  <si>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</si>
  <si>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</si>
  <si>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</si>
  <si>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</si>
  <si>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</si>
  <si>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</si>
  <si>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</si>
  <si>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</si>
  <si>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</si>
  <si>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</si>
  <si>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</si>
  <si>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</si>
  <si>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</si>
  <si>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</si>
  <si>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</si>
  <si>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</si>
  <si>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</si>
  <si>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</si>
  <si>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</si>
  <si>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</si>
  <si>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</si>
  <si>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</si>
  <si>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</si>
  <si>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</si>
  <si>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</si>
  <si>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</si>
  <si>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</si>
  <si>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</si>
  <si>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</si>
  <si>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</si>
  <si>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</si>
  <si>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</si>
  <si>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</si>
  <si>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</si>
  <si>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</si>
  <si>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</si>
  <si>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</si>
  <si>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</si>
  <si>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</si>
  <si>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</si>
  <si>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</si>
  <si>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</si>
  <si>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</si>
  <si>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</si>
  <si>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</si>
  <si>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</si>
  <si>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</si>
  <si>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</si>
  <si>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</si>
  <si>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</si>
  <si>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</si>
  <si>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</si>
  <si>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</si>
  <si>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</si>
  <si>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ETA 40 KM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</si>
  <si>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</si>
  <si>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</si>
  <si>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</si>
  <si>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</si>
  <si>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</si>
  <si>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</si>
  <si>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</si>
  <si>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</si>
  <si>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</si>
  <si>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</si>
  <si>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</si>
  <si>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</si>
  <si>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</si>
  <si>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 xml:space="preserve"> Site located in deep valleys &amp; dangerous area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</si>
</sst>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9" fillId="9" borderId="9"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311.18264641203859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45974.131072337965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45974.131072337965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45974.131072337965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45974.131072337965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45974.131072337965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45974.131072337965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45974.131072337965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45974.131072337965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45974.131072337965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45974.131072337965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45974.131072337965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45974.131072337965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45974.131072337965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45974.131072337965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45974.131072337965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45974.131072337965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45974.131072337965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45974.131072337965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45974.131072337965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45974.131072337965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45974.131072337965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45974.131072337965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45974.131072337965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45974.131072337965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45974.131072337965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45974.131072337965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45974.131072337965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45974.131072337965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45974.131072337965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45974.131072337965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45974.131072337965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45974.131072337965</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45974.131072337965</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45974.131072337965</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45974.131072337965</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45974.131072337965</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45974.131072337965</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45974.131072337965</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45974.131072337965</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45974.131072337965</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45974.131072337965</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45974.131072337965</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45974.131072337965</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45974.131072337965</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45974.131072337965</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45974.131072337965</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45974.131072337965</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45974.131072337965</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45974.131072337965</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45974.131072337965</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45974.131072337965</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45974.131072337965</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45974.131072337965</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45974.131072337965</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45974.131072337965</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45974.131072337965</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45974.131072337965</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45974.131072337965</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45974.131072337965</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45974.131072337965</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45974.131072337965</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45974.131072337965</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45974.131072337965</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45974.131072337965</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45974.131072337965</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45974.131072337965</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45974.131072337965</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45974.131072337965</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45974.131072337965</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45974.131072337965</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45974.131072337965</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45974.131072337965</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45974.131072337965</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45974.131072337965</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45974.131072337965</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45974.131072337965</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45974.131072337965</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45974.131072337965</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45974.131072337965</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45974.131072337965</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45974.131072337965</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45974.131072337965</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45974.131072337965</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45974.131072337965</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45974.131072337965</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45974.131072337965</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45974.131072337965</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45974.131072337965</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45974.131072337965</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45974.131072337965</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45974.131072337965</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45974.131072337965</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45974.131072337965</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45974.131072337965</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45974.131072337965</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45974.131072337965</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45974.131072337965</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45974.131072337965</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45974.131072337965</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45974.131072337965</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45974.131072337965</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45974.131072337965</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45974.131072337965</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45974.131072337965</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45974.131072337965</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45974.131072337965</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45974.131072337965</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45974.131072337965</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45974.131072337965</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45974.131072337965</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45974.131072337965</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45974.131072337965</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45974.131072337965</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1525869C-BA98-4298-BC9A-BD5028CBB336}"/>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149.13123437500326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9">
        <v>45974.041273148148</v>
      </c>
      <c r="B4" s="18" t="str">
        <f>IFERROR(VLOOKUP(D4,DB!A:K,11,0),"")</f>
        <v>R2</v>
      </c>
      <c r="C4" s="18">
        <v>2</v>
      </c>
      <c r="D4" s="18" t="s">
        <v>11260</v>
      </c>
      <c r="E4" s="103" t="s">
        <v>39100</v>
      </c>
      <c r="F4" s="104">
        <v>45974.053715277776</v>
      </c>
      <c r="G4" s="105">
        <f t="shared" ref="G4" ca="1" si="1">IFERROR(NOW()-F4,"-")</f>
        <v>7.7357060188660398E-2</v>
      </c>
      <c r="H4" s="104">
        <v>45974.040925925925</v>
      </c>
      <c r="I4" s="18" t="str">
        <f>IFERROR(VLOOKUP(D4,DB!A:F,6,0),"")</f>
        <v>SCECO</v>
      </c>
      <c r="J4" s="18" t="str">
        <f>IFERROR(VLOOKUP(D4,DB!A:G,7,0),"")</f>
        <v>Vandalized</v>
      </c>
      <c r="K4" s="19" t="s">
        <v>39105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45974.131072337965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45974.131072337965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45974.131072337965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45974.131072337965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45974.131072337965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45974.131072337965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45974.131072337965</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45974.131072337965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45974.131072337965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45974.131072337965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45974.131072337965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45974.131072337965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45974.131072337965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45974.131072337965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45974.131072337965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45974.131072337965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45974.131072337965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45974.131072337965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45974.131072337965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45974.131072337965</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45974.131072337965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45974.131072337965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45974.131072337965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45974.131072337965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45974.131072337965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45974.131072337965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45974.131072337965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45974.131072337965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45974.131072337965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45974.131072337965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45974.131072337965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45974.131072337965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45974.131072337965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45974.131072337965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45974.131072337965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45974.131072337965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45974.131072337965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45974.131072337965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45974.131072337965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45974.131072337965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45974.131072337965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45974.131072337965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45974.131072337965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45974.131072337965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45974.131072337965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45974.131072337965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45974.131072337965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45974.131072337965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45974.131072337965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45974.131072337965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45974.131072337965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45974.131072337965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45974.131072337965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45974.131072337965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45974.131072337965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45974.131072337965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45974.131072337965</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45974.131072337965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45974.131072337965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45974.131072337965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45974.131072337965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45974.131072337965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45974.131072337965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45974.131072337965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45974.131072337965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45974.131072337965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45974.131072337965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45974.131072337965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45974.131072337965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45974.131072337965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45974.131072337965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45974.131072337965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45974.131072337965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45974.131072337965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45974.131072337965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45974.131072337965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45974.131072337965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45974.131072337965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45974.131072337965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45974.131072337965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45974.131072337965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45974.131072337965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45974.131072337965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45974.131072337965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45974.131072337965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45974.131072337965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45974.131072337965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45974.131072337965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45974.131072337965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45974.131072337965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45974.131072337965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45974.131072337965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45974.131072337965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45974.131072337965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45974.131072337965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45974.131072337965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45974.131072337965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45974.131072337965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45974.131072337965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45974.131072337965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45974.131072337965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45974.131072337965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45974.131072337965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45974.131072337965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45974.131072337965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45974.131072337965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45974.131072337965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45974.131072337965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45974.131072337965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45974.131072337965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45974.131072337965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45974.131072337965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45974.131072337965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45974.131072337965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45974.131072337965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45974.131072337965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45974.131072337965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45974.131072337965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45974.131072337965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45974.131072337965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45974.131072337965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45974.131072337965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45974.131072337965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45974.131072337965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45974.131072337965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45974.131072337965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45974.131072337965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45974.131072337965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45974.131072337965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45974.131072337965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45974.131072337965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45974.131072337965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45974.131072337965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45974.131072337965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45974.131072337965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45974.131072337965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45974.131072337965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45974.131072337965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45974.131072337965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45974.131072337965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45974.131072337965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45974.131072337965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45974.131072337965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45974.131072337965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45974.131072337965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45974.131072337965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45974.131072337965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45974.131072337965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45974.131072337965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45974.131072337965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45974.131072337965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45974.131072337965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45974.131072337965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45974.131072337965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45974.131072337965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45974.131072337965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45974.131072337965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45974.131072337965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45974.131072337965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45974.131072337965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45974.131072337965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45974.131072337965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45974.131072337965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45974.131072337965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45974.131072337965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45974.131072337965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45974.131072337965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45974.131072337965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45974.131072337965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45974.131072337965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45974.131072337965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45974.131072337965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45974.131072337965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45974.131072337965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45974.131072337965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45974.131072337965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45974.131072337965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45974.131072337965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45974.131072337965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45974.131072337965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45974.131072337965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45974.131072337965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45974.131072337965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45974.131072337965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45974.131072337965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45974.131072337965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45974.131072337965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45974.131072337965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45974.131072337965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45974.131072337965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45974.131072337965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45974.131072337965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45974.131072337965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45974.131072337965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45974.131072337965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45974.131072337965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45974.131072337965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45974.131072337965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45974.131072337965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45974.131072337965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45974.131072337965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45974.131072337965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45974.131072337965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45974.131072337965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45974.131072337965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45974.131072337965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45974.131072337965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45974.131072337965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45974.131072337965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45974.131072337965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45974.131072337965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45974.131072337965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45974.131072337965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45974.131072337965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45974.131072337965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45974.131072337965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45974.131072337965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45974.131072337965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45974.131072337965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45974.131072337965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45974.131072337965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45974.131072337965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45974.131072337965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45974.131072337965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45974.131072337965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45974.131072337965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45974.131072337965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45974.131072337965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45974.131072337965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45974.131072337965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45974.131072337965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45974.131072337965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45974.131072337965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45974.131072337965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45974.131072337965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45974.131072337965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45974.131072337965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45974.131072337965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45974.131072337965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45974.131072337965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45974.131072337965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45974.131072337965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45974.131072337965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45974.131072337965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45974.131072337965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45974.131072337965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45974.131072337965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45974.131072337965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45974.131072337965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45974.131072337965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45974.131072337965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45974.131072337965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45974.131072337965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45974.131072337965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45974.131072337965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45974.131072337965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45974.131072337965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45974.131072337965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45974.131072337965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45974.131072337965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45974.131072337965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45974.131072337965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45974.131072337965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45974.131072337965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45974.131072337965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45974.131072337965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45974.131072337965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45974.131072337965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45974.131072337965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45974.131072337965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45974.131072337965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45974.131072337965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45974.131072337965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45974.131072337965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45974.131072337965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45974.131072337965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45974.131072337965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45974.131072337965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45974.131072337965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45974.131072337965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45974.131072337965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45974.131072337965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45974.131072337965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45974.131072337965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45974.131072337965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45974.131072337965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45974.131072337965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45974.131072337965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45974.131072337965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45974.131072337965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45974.131072337965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45974.131072337965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45974.131072337965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45974.131072337965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45974.131072337965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45974.131072337965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45974.131072337965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45974.131072337965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45974.131072337965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45974.131072337965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45974.131072337965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45974.131072337965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45974.131072337965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45974.131072337965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45974.131072337965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45974.131072337965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45974.131072337965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45974.131072337965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45974.131072337965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45974.131072337965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45974.131072337965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45974.131072337965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45974.131072337965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45974.131072337965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45974.131072337965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45974.131072337965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45974.131072337965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45974.131072337965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45974.131072337965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45974.131072337965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45974.131072337965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45974.131072337965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45974.131072337965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45974.131072337965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45974.131072337965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45974.131072337965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45974.131072337965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45974.131072337965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45974.131072337965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45974.131072337965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45974.131072337965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45974.131072337965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45974.131072337965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45974.131072337965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45974.131072337965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45974.131072337965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45974.131072337965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45974.131072337965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45974.131072337965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45974.131072337965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45974.131072337965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45974.131072337965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45974.131072337965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45974.131072337965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45974.131072337965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45974.131072337965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45974.131072337965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45974.131072337965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45974.131072337965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45974.131072337965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45974.131072337965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45974.131072337965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45974.131072337965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45974.131072337965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45974.131072337965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45974.131072337965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45974.131072337965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45974.131072337965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45974.131072337965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45974.131072337965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45974.131072337965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45974.131072337965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45974.131072337965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45974.131072337965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45974.131072337965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45974.131072337965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45974.131072337965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45974.131072337965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45974.131072337965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45974.131072337965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45974.131072337965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45974.131072337965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45974.131072337965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45974.131072337965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45974.131072337965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45974.131072337965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45974.131072337965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45974.131072337965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45974.131072337965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45974.131072337965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45974.131072337965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45974.131072337965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45974.131072337965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45974.131072337965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45974.131072337965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45974.131072337965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45974.131072337965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45974.131072337965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45974.131072337965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45974.131072337965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45974.131072337965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45974.131072337965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45974.131072337965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45974.131072337965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45974.131072337965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45974.131072337965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45974.131072337965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45974.131072337965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45974.131072337965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45974.131072337965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45974.131072337965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45974.131072337965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45974.131072337965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45974.131072337965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45974.131072337965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45974.131072337965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45974.131072337965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45974.131072337965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45974.131072337965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45974.131072337965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45974.131072337965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45974.131072337965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45974.131072337965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45974.131072337965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45974.131072337965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45974.131072337965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45974.131072337965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45974.131072337965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45974.131072337965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45974.131072337965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45974.131072337965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45974.131072337965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45974.131072337965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45974.131072337965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45974.131072337965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45974.131072337965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45974.131072337965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45974.131072337965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45974.131072337965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45974.131072337965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45974.131072337965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45974.131072337965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45974.131072337965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45974.131072337965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45974.131072337965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45974.131072337965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45974.131072337965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45974.131072337965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45974.131072337965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45974.131072337965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45974.131072337965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45974.131072337965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45974.131072337965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45974.131072337965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45974.131072337965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45974.131072337965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45974.131072337965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45974.131072337965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45974.131072337965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45974.131072337965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45974.131072337965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45974.131072337965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45974.131072337965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45974.131072337965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45974.131072337965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45974.131072337965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45974.131072337965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45974.131072337965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45974.131072337965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45974.131072337965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45974.131072337965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45974.131072337965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45974.131072337965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45974.131072337965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45974.131072337965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45974.131072337965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45974.131072337965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45974.131072337965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45974.131072337965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45974.131072337965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45974.131072337965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45974.131072337965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45974.131072337965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45974.131072337965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45974.131072337965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45974.131072337965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45974.131072337965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45974.131072337965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45974.131072337965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45974.131072337965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45974.131072337965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45974.131072337965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45974.131072337965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45974.131072337965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45974.131072337965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45974.131072337965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45974.131072337965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45974.131072337965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45974.131072337965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45974.131072337965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45974.131072337965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45974.131072337965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45974.131072337965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45974.131072337965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45974.131072337965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45974.131072337965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45974.131072337965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45974.131072337965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45974.131072337965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45974.131072337965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45974.131072337965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45974.131072337965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45974.131072337965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45974.131072337965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45974.131072337965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45974.131072337965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45974.131072337965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45974.131072337965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45974.131072337965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45974.131072337965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45974.131072337965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45974.131072337965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45974.131072337965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45974.131072337965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45974.131072337965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45974.131072337965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45974.131072337965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45974.131072337965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45974.131072337965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45974.131072337965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45974.131072337965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45974.131072337965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45974.131072337965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45974.131072337965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45974.131072337965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45974.131072337965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45974.131072337965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45974.131072337965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45974.131072337965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45974.131072337965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45974.131072337965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45974.131072337965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45974.131072337965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45974.131072337965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45974.131072337965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45974.131072337965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45974.131072337965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45974.131072337965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45974.131072337965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45974.131072337965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45974.131072337965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45974.131072337965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45974.131072337965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45974.131072337965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45974.131072337965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45974.131072337965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45974.131072337965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45974.131072337965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45974.131072337965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45974.131072337965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45974.131072337965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45974.131072337965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45974.131072337965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45974.131072337965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45974.131072337965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45974.131072337965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45974.131072337965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45974.131072337965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45974.131072337965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45974.131072337965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45974.131072337965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45974.131072337965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45974.131072337965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45974.131072337965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45974.131072337965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45974.131072337965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45974.131072337965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45974.131072337965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45974.131072337965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45974.131072337965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45974.131072337965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45974.131072337965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45974.131072337965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45974.131072337965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45974.131072337965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45974.131072337965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45974.131072337965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45974.131072337965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45974.131072337965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45974.131072337965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45974.131072337965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45974.131072337965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45974.131072337965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45974.131072337965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45974.131072337965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45974.131072337965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45974.131072337965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45974.131072337965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45974.131072337965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45974.131072337965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45974.131072337965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45974.131072337965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45974.131072337965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45974.131072337965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45974.131072337965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45974.131072337965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45974.131072337965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45974.131072337965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45974.131072337965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45974.131072337965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45974.131072337965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45974.131072337965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45974.131072337965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45974.131072337965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45974.131072337965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45974.131072337965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45974.131072337965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45974.131072337965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45974.131072337965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45974.131072337965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45974.131072337965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45974.131072337965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45974.131072337965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45974.131072337965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45974.131072337965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45974.131072337965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45974.131072337965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45974.131072337965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45974.131072337965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45974.131072337965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45974.131072337965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45974.131072337965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45974.131072337965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45974.131072337965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45974.131072337965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45974.131072337965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45974.131072337965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45974.131072337965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45974.131072337965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45974.131072337965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45974.131072337965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45974.131072337965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45974.131072337965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45974.131072337965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45974.131072337965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45974.131072337965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45974.131072337965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45974.131072337965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45974.131072337965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45974.131072337965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45974.131072337965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45974.131072337965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45974.131072337965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45974.131072337965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45974.131072337965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45974.131072337965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45974.131072337965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45974.131072337965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45974.131072337965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45974.131072337965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45974.131072337965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45974.131072337965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45974.131072337965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45974.131072337965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45974.131072337965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45974.131072337965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45974.131072337965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45974.131072337965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45974.131072337965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45974.131072337965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45974.131072337965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45974.131072337965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45974.131072337965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45974.131072337965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45974.131072337965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45974.131072337965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45974.131072337965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45974.131072337965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45974.131072337965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45974.131072337965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45974.131072337965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45974.131072337965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45974.131072337965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45974.131072337965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45974.131072337965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45974.131072337965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45974.131072337965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45974.131072337965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45974.131072337965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45974.131072337965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45974.131072337965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45974.131072337965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45974.131072337965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45974.131072337965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45974.131072337965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45974.131072337965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45974.131072337965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45974.131072337965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45974.131072337965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45974.131072337965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45974.131072337965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45974.131072337965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45974.131072337965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45974.131072337965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45974.131072337965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45974.131072337965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45974.131072337965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45974.131072337965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45974.131072337965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45974.131072337965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45974.131072337965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45974.131072337965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45974.131072337965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45974.131072337965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45974.131072337965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45974.131072337965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45974.131072337965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45974.131072337965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45974.131072337965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45974.131072337965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45974.131072337965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45974.131072337965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45974.131072337965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45974.131072337965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45974.131072337965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45974.131072337965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45974.131072337965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45974.131072337965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45974.131072337965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45974.131072337965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45974.131072337965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45974.131072337965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45974.131072337965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45974.131072337965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45974.131072337965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45974.131072337965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45974.131072337965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45974.131072337965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45974.131072337965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45974.131072337965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45974.131072337965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45974.131072337965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45974.131072337965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45974.131072337965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45974.131072337965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45974.131072337965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45974.131072337965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45974.131072337965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45974.131072337965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45974.131072337965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45974.131072337965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45974.131072337965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45974.131072337965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45974.131072337965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45974.131072337965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45974.131072337965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45974.131072337965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45974.131072337965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45974.131072337965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45974.131072337965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45974.131072337965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45974.131072337965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45974.131072337965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45974.131072337965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45974.131072337965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45974.131072337965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45974.131072337965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45974.131072337965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45974.131072337965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45974.131072337965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45974.131072337965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45974.131072337965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45974.131072337965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45974.131072337965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45974.131072337965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45974.131072337965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45974.131072337965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45974.131072337965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45974.131072337965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45974.131072337965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45974.131072337965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45974.131072337965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45974.131072337965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45974.131072337965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45974.131072337965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45974.131072337965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45974.131072337965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45974.131072337965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45974.131072337965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45974.131072337965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45974.131072337965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45974.131072337965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45974.131072337965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45974.131072337965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45974.131072337965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45974.131072337965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45974.131072337965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45974.131072337965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45974.131072337965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45974.131072337965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45974.131072337965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45974.131072337965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45974.131072337965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45974.131072337965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45974.131072337965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45974.131072337965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45974.131072337965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45974.131072337965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45974.131072337965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45974.131072337965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45974.131072337965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45974.131072337965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45974.131072337965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45974.131072337965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45974.131072337965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45974.131072337965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45974.131072337965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45974.131072337965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45974.131072337965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45974.131072337965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45974.131072337965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45974.131072337965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45974.131072337965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45974.131072337965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45974.131072337965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45974.131072337965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45974.131072337965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45974.131072337965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45974.131072337965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45974.131072337965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45974.131072337965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45974.131072337965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45974.131072337965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45974.131072337965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45974.131072337965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45974.131072337965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45974.131072337965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45974.131072337965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45974.131072337965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45974.131072337965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45974.131072337965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45974.131072337965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45974.131072337965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45974.131072337965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45974.131072337965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45974.131072337965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45974.131072337965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45974.131072337965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45974.131072337965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45974.131072337965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45974.131072337965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45974.131072337965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45974.131072337965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45974.131072337965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45974.131072337965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45974.131072337965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45974.131072337965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45974.131072337965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45974.131072337965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45974.131072337965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45974.131072337965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45974.131072337965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45974.131072337965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45974.131072337965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45974.131072337965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45974.131072337965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45974.131072337965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45974.131072337965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45974.131072337965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45974.131072337965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45974.131072337965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45974.131072337965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45974.131072337965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45974.131072337965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45974.131072337965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45974.131072337965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45974.131072337965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45974.131072337965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45974.131072337965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45974.131072337965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45974.131072337965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45974.131072337965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45974.131072337965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45974.131072337965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45974.131072337965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45974.131072337965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45974.131072337965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45974.131072337965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45974.131072337965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45974.131072337965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45974.131072337965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45974.131072337965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45974.131072337965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45974.131072337965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45974.131072337965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45974.131072337965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45974.131072337965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45974.131072337965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45974.131072337965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45974.131072337965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45974.131072337965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45974.131072337965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45974.131072337965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45974.131072337965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45974.131072337965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45974.131072337965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45974.131072337965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45974.131072337965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45974.131072337965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45974.131072337965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45974.131072337965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45974.131072337965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45974.131072337965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45974.131072337965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45974.131072337965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45974.131072337965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45974.131072337965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45974.131072337965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45974.131072337965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45974.131072337965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45974.131072337965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45974.131072337965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45974.131072337965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45974.131072337965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45974.131072337965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45974.131072337965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45974.131072337965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45974.131072337965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45974.131072337965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45974.131072337965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45974.131072337965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45974.131072337965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45974.131072337965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45974.131072337965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45974.131072337965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45974.131072337965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45974.131072337965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45974.131072337965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45974.131072337965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45974.131072337965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45974.131072337965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45974.131072337965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45974.131072337965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45974.131072337965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45974.131072337965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45974.131072337965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45974.131072337965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45974.131072337965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45974.131072337965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45974.131072337965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45974.131072337965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45974.131072337965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45974.131072337965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45974.131072337965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45974.131072337965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45974.131072337965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45974.131072337965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45974.131072337965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45974.131072337965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45974.131072337965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45974.131072337965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45974.131072337965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45974.131072337965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45974.131072337965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45974.131072337965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45974.131072337965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45974.131072337965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45974.131072337965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45974.131072337965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45974.131072337965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45974.131072337965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45974.131072337965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45974.131072337965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45974.131072337965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45974.131072337965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45974.131072337965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45974.131072337965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45974.131072337965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45974.131072337965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45974.131072337965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45974.131072337965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45974.131072337965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45974.131072337965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45974.131072337965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45974.131072337965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45974.131072337965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45974.131072337965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45974.131072337965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45974.131072337965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45974.131072337965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45974.131072337965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45974.131072337965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45974.131072337965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45974.131072337965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45974.131072337965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45974.131072337965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45974.131072337965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45974.131072337965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45974.131072337965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45974.131072337965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45974.131072337965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45974.131072337965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45974.131072337965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45974.131072337965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45974.131072337965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45974.131072337965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45974.131072337965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45974.131072337965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45974.131072337965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45974.131072337965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45974.131072337965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45974.131072337965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45974.131072337965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45974.131072337965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45974.131072337965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45974.131072337965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45974.131072337965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45974.131072337965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45974.131072337965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45974.131072337965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45974.131072337965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45974.131072337965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45974.131072337965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45974.131072337965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45974.131072337965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45974.131072337965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45974.131072337965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45974.131072337965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45974.131072337965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45974.131072337965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45974.131072337965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45974.131072337965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45974.131072337965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45974.131072337965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45974.131072337965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45974.131072337965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45974.131072337965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45974.131072337965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45974.131072337965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45974.131072337965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45974.131072337965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45974.131072337965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45974.131072337965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45974.131072337965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45974.131072337965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45974.131072337965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45974.131072337965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45974.131072337965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45974.131072337965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45974.131072337965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45974.131072337965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45974.131072337965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45974.131072337965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45974.131072337965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45974.131072337965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45974.131072337965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45974.131072337965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45974.131072337965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45974.131072337965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45974.131072337965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45974.131072337965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45974.131072337965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45974.131072337965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45974.131072337965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45974.131072337965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45974.131072337965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45974.131072337965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45974.131072337965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45974.131072337965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45974.131072337965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45974.131072337965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45974.131072337965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45974.131072337965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45974.131072337965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45974.131072337965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45974.131072337965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45974.131072337965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45974.131072337965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45974.131072337965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45974.131072337965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45974.131072337965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45974.131072337965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45974.131072337965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45974.131072337965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45974.131072337965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45974.131072337965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45974.131072337965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45974.131072337965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45974.131072337965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45974.131072337965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45974.131072337965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45974.131072337965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45974.131072337965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45974.131072337965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45974.131072337965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45974.131072337965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45974.131072337965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45974.131072337965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45974.131072337965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45974.131072337965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45974.131072337965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45974.131072337965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45974.131072337965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45974.131072337965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45974.131072337965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45974.131072337965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45974.131072337965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45974.131072337965</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 ca="1" si="0">IFERROR(NOW()-F2,"")</f>
        <v>270.65035474536853</v>
      </c>
      <c r="H2" s="96">
        <v>45703.474768518521</v>
      </c>
      <c r="I2" s="96" t="str">
        <f>IFERROR(VLOOKUP(D2,DB!A:F,6,0),"")</f>
        <v>SCECO</v>
      </c>
      <c r="J2" s="96" t="str">
        <f>IFERROR(VLOOKUP(D2,DB!A:G,7,0),"")</f>
        <v>Dead</v>
      </c>
      <c r="K2" s="98" t="s">
        <v>39107</v>
      </c>
      <c r="L2" s="92" t="str">
        <f>IFERROR(VLOOKUP(D2,DB!A:I,9,0),"")</f>
        <v>Latis</v>
      </c>
    </row>
    <row r="3" spans="1:16" ht="15" customHeight="1">
      <c r="A3" s="135"/>
      <c r="B3" s="135" t="str">
        <f>IFERROR(VLOOKUP(D3,DB!A:K,11,0),"")</f>
        <v/>
      </c>
      <c r="C3" s="94"/>
      <c r="D3" s="92"/>
      <c r="E3" s="95"/>
      <c r="F3" s="96"/>
      <c r="G3" s="97">
        <f ca="1">IFERROR(NOW()-F3,"")</f>
        <v>45974.131072337965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45974.131072337965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45974.131072337965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45974.131072337965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45974.131072337965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45974.131072337965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45974.131072337965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45974.131072337965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45974.131072337965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45974.131072337965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45974.131072337965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45974.131072337965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45974.131072337965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45974.131072337965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45974.131072337965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45974.131072337965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45974.131072337965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45974.131072337965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45974.131072337965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45974.131072337965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45974.131072337965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45974.131072337965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45974.131072337965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45974.131072337965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45974.131072337965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45974.131072337965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45974.131072337965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45974.131072337965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45974.131072337965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45974.131072337965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45974.131072337965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45974.131072337965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45974.131072337965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45974.131072337965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45974.131072337965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45974.131072337965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45974.131072337965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45974.131072337965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45974.131072337965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45974.131072337965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45974.131072337965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45974.131072337965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45974.131072337965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45974.131072337965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45974.131072337965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45974.131072337965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45974.131072337965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45974.131072337965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45974.131072337965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45974.131072337965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45974.131072337965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45974.131072337965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45974.131072337965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45974.131072337965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45974.131072337965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45974.131072337965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45974.131072337965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45974.131072337965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45974.131072337965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45974.131072337965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45974.131072337965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45974.131072337965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45974.131072337965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45974.131072337965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45974.131072337965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45974.131072337965</v>
      </c>
      <c r="H68" s="96"/>
      <c r="I68" s="135" t="str">
        <f>IFERROR(VLOOKUP(D68,DB!A:F,6,0),"")</f>
        <v/>
      </c>
      <c r="J68" s="135"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39108</v>
      </c>
      <c r="B2" s="37" t="str">
        <f>IFERROR(VLOOKUP(D2,DB!A:K,11,0),"")</f>
        <v>R5</v>
      </c>
      <c r="C2" s="37">
        <v>3</v>
      </c>
      <c r="D2" s="107" t="s">
        <v>36011</v>
      </c>
      <c r="E2" s="37" t="s">
        <v>39021</v>
      </c>
      <c r="F2" s="38">
        <v>45891.832060185188</v>
      </c>
      <c r="G2" s="116">
        <f ca="1">IFERROR(NOW()-F2,"")</f>
        <v>82.299012152776413</v>
      </c>
      <c r="H2" s="38">
        <v>45891.790393518517</v>
      </c>
      <c r="I2" s="37" t="str">
        <f>IFERROR(VLOOKUP(D2,DB!A:F,6,0),"")</f>
        <v>Generator-SG</v>
      </c>
      <c r="J2" s="37" t="str">
        <f>IFERROR(VLOOKUP(D2,DB!A:G,7,0),"")</f>
        <v>Vandalized</v>
      </c>
      <c r="K2" s="37" t="s">
        <v>39109</v>
      </c>
      <c r="L2" s="37" t="str">
        <f>IFERROR(VLOOKUP(D2,DB!A:I,9,0),"")</f>
        <v>Latis</v>
      </c>
      <c r="M2" s="106"/>
    </row>
    <row r="3" spans="1:13" ht="30">
      <c r="A3" s="37" t="s">
        <v>39110</v>
      </c>
      <c r="B3" s="37" t="str">
        <f>IFERROR(VLOOKUP(D3,DB!A:K,11,0),"")</f>
        <v>R5</v>
      </c>
      <c r="C3" s="37">
        <v>1</v>
      </c>
      <c r="D3" s="37" t="s">
        <v>33268</v>
      </c>
      <c r="E3" s="37" t="s">
        <v>39100</v>
      </c>
      <c r="F3" s="38">
        <v>45926.188877314817</v>
      </c>
      <c r="G3" s="116">
        <f t="shared" ref="G3" ca="1" si="0">IFERROR(NOW()-F3,"")</f>
        <v>47.942195023148088</v>
      </c>
      <c r="H3" s="38">
        <v>45926.158159722225</v>
      </c>
      <c r="I3" s="37" t="str">
        <f>IFERROR(VLOOKUP(D3,DB!A:F,6,0),"")</f>
        <v>SCECO</v>
      </c>
      <c r="J3" s="37" t="str">
        <f>IFERROR(VLOOKUP(D3,DB!A:G,7,0),"")</f>
        <v>Good</v>
      </c>
      <c r="K3" s="37" t="s">
        <v>39111</v>
      </c>
      <c r="L3" s="37" t="str">
        <f>IFERROR(VLOOKUP(D3,DB!A:I,9,0),"")</f>
        <v>Latis</v>
      </c>
      <c r="M3" s="106"/>
    </row>
    <row r="4" spans="1:13" ht="48" customHeight="1">
      <c r="A4" s="124" t="s">
        <v>39112</v>
      </c>
      <c r="B4" s="124" t="str">
        <f>IFERROR(VLOOKUP(D4,DB!A:K,11,0),"")</f>
        <v>R5</v>
      </c>
      <c r="C4" s="124">
        <v>1</v>
      </c>
      <c r="D4" s="124" t="s">
        <v>34758</v>
      </c>
      <c r="E4" s="124" t="s">
        <v>39100</v>
      </c>
      <c r="F4" s="125">
        <v>45948.661111111112</v>
      </c>
      <c r="G4" s="126">
        <f t="shared" ref="G4:G15" ca="1" si="1">IFERROR(NOW()-F4,"")</f>
        <v>25.46996122685232</v>
      </c>
      <c r="H4" s="125">
        <v>45948.661111111112</v>
      </c>
      <c r="I4" s="124" t="str">
        <f>IFERROR(VLOOKUP(D4,DB!A:F,6,0),"")</f>
        <v>SCECO</v>
      </c>
      <c r="J4" s="124" t="str">
        <f>IFERROR(VLOOKUP(D4,DB!A:G,7,0),"")</f>
        <v>Dead</v>
      </c>
      <c r="K4" s="124" t="s">
        <v>39113</v>
      </c>
      <c r="L4" s="124" t="str">
        <f>IFERROR(VLOOKUP(D4,DB!A:I,9,0),"")</f>
        <v>Latis</v>
      </c>
    </row>
    <row r="5" spans="1:13" ht="30.75">
      <c r="A5" s="124" t="s">
        <v>39114</v>
      </c>
      <c r="B5" s="124" t="s">
        <v>5443</v>
      </c>
      <c r="C5" s="124">
        <v>1</v>
      </c>
      <c r="D5" s="124" t="s">
        <v>32330</v>
      </c>
      <c r="E5" s="124" t="s">
        <v>39021</v>
      </c>
      <c r="F5" s="125">
        <v>45968.848599537036</v>
      </c>
      <c r="G5" s="126">
        <v>0.54726851851851854</v>
      </c>
      <c r="H5" s="125">
        <v>45968.827465277776</v>
      </c>
      <c r="I5" s="124" t="s">
        <v>22</v>
      </c>
      <c r="J5" s="124" t="s">
        <v>65</v>
      </c>
      <c r="K5" s="124" t="s">
        <v>39115</v>
      </c>
      <c r="L5" s="124" t="s">
        <v>8145</v>
      </c>
    </row>
    <row r="6" spans="1:13">
      <c r="A6" s="124"/>
      <c r="B6" s="124" t="str">
        <f>IFERROR(VLOOKUP(D6,DB!A:K,11,0),"")</f>
        <v/>
      </c>
      <c r="C6" s="124"/>
      <c r="D6" s="124"/>
      <c r="E6" s="124"/>
      <c r="F6" s="124"/>
      <c r="G6" s="126">
        <f t="shared" ca="1" si="1"/>
        <v>45974.131072337965</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45974.131072337965</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45974.131072337965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45974.131072337965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45974.131072337965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45974.131072337965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45974.131072337965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45974.131072337965</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45974.131072337965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45974.131072337965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45974.131072337965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45974.131072337965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45974.131072337965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45974.131072337965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45974.131072337965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45974.131072337965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45974.131072337965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45974.131072337965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45974.131072337965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45974.131072337965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45974.131072337965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45974.131072337965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45974.131072337965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45974.131072337965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45974.131072337965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45974.131072337965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45974.131072337965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45974.131072337965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45974.131072337965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45974.131072337965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45974.131072337965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45974.131072337965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45974.131072337965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45974.131072337965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45974.131072337965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45974.131072337965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45974.131072337965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45974.131072337965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45974.131072337965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45974.131072337965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45974.131072337965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45974.131072337965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45974.131072337965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45974.131072337965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45974.131072337965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45974.131072337965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45974.131072337965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45974.131072337965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45974.131072337965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45974.131072337965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45974.131072337965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45974.131072337965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45974.131072337965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45974.131072337965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45974.131072337965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45974.131072337965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45974.131072337965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45974.131072337965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45974.131072337965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45974.131072337965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45974.131072337965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45974.131072337965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45974.131072337965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45974.131072337965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45974.131072337965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45974.131072337965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45974.131072337965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45974.131072337965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45974.131072337965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45974.131072337965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45974.131072337965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45974.131072337965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45974.131072337965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45974.131072337965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45974.131072337965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45974.131072337965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45974.131072337965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45974.131072337965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45974.131072337965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45974.131072337965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45974.131072337965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45974.131072337965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45974.131072337965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45974.131072337965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45974.131072337965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45974.131072337965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45974.131072337965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45974.131072337965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45974.131072337965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45974.131072337965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45974.131072337965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45974.131072337965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45974.131072337965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45974.131072337965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45974.131072337965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45974.131072337965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45974.131072337965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45974.131072337965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45974.131072337965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45974.131072337965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45974.131072337965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45974.131072337965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45974.131072337965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45974.131072337965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45974.131072337965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45974.131072337965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45974.131072337965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45974.131072337965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45974.131072337965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45974.131072337965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45974.131072337965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45974.131072337965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45974.131072337965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45974.131072337965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45974.131072337965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45974.131072337965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45974.131072337965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45974.131072337965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45974.131072337965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45974.131072337965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45974.131072337965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45974.131072337965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45974.131072337965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45974.131072337965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45974.131072337965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45974.131072337965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45974.131072337965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45974.131072337965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45974.131072337965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45974.131072337965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45974.131072337965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45974.131072337965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45974.131072337965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45974.131072337965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45974.131072337965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45974.131072337965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45974.131072337965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45974.131072337965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45974.131072337965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45974.131072337965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45974.131072337965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45974.131072337965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45974.131072337965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45974.131072337965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45974.131072337965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45974.131072337965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45974.131072337965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45974.131072337965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45974.131072337965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45974.131072337965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45974.131072337965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45974.131072337965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45974.131072337965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45974.131072337965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45974.131072337965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45974.131072337965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45974.131072337965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45974.131072337965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45974.131072337965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45974.131072337965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45974.131072337965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45974.131072337965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45974.131072337965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45974.131072337965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45974.131072337965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45974.131072337965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45974.131072337965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45974.131072337965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45974.131072337965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45974.131072337965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45974.131072337965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45974.131072337965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45974.131072337965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45974.131072337965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45974.131072337965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45974.131072337965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45974.131072337965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45974.131072337965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45974.131072337965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45974.131072337965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45974.131072337965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45974.131072337965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45974.131072337965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45974.131072337965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45974.131072337965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45974.131072337965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45974.131072337965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45974.131072337965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45974.131072337965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45974.131072337965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45974.131072337965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45974.131072337965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45974.131072337965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45974.131072337965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45974.131072337965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45974.131072337965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45974.131072337965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45974.131072337965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45974.131072337965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45974.131072337965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45974.131072337965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45974.131072337965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45974.131072337965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45974.131072337965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45974.131072337965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45974.131072337965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45974.131072337965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45974.131072337965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45974.131072337965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45974.131072337965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45974.131072337965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45974.131072337965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45974.131072337965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45974.131072337965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45974.131072337965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45974.131072337965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45974.131072337965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45974.131072337965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45974.131072337965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45974.131072337965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45974.131072337965</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39116</v>
      </c>
      <c r="B2" s="141" t="str">
        <f>IFERROR(VLOOKUP(D2,DB!A:K,11,0),"")</f>
        <v>R6</v>
      </c>
      <c r="C2" s="142">
        <v>1</v>
      </c>
      <c r="D2" s="141" t="s">
        <v>30913</v>
      </c>
      <c r="E2" s="124" t="s">
        <v>39021</v>
      </c>
      <c r="F2" s="151">
        <v>45973.331250000003</v>
      </c>
      <c r="G2" s="105">
        <f t="shared" ref="G2:G48" ca="1" si="0">IFERROR(NOW()-F2,"-")</f>
        <v>0.7998223379618139</v>
      </c>
      <c r="H2" s="143">
        <v>45973.190428240741</v>
      </c>
      <c r="I2" s="141" t="str">
        <f>IFERROR(VLOOKUP(D2,DB!A:F,6,0),"")</f>
        <v>SCECO</v>
      </c>
      <c r="J2" s="141" t="str">
        <f>IFERROR(VLOOKUP(D2,DB!A:G,7,0),"")</f>
        <v>Good</v>
      </c>
      <c r="K2" s="144" t="s">
        <v>39117</v>
      </c>
      <c r="L2" s="145" t="str">
        <f>IFERROR(VLOOKUP(D2,DB!A:I,9,0),"")</f>
        <v>Latis</v>
      </c>
    </row>
    <row r="3" spans="1:16382" ht="31.5" customHeight="1">
      <c r="A3" s="140" t="s">
        <v>39118</v>
      </c>
      <c r="B3" s="141" t="str">
        <f>IFERROR(VLOOKUP(D3,DB!A:K,11,0),"")</f>
        <v>R6</v>
      </c>
      <c r="C3" s="142">
        <v>1</v>
      </c>
      <c r="D3" s="141" t="s">
        <v>36879</v>
      </c>
      <c r="E3" s="124" t="s">
        <v>39021</v>
      </c>
      <c r="F3" s="151">
        <v>45973.978807870371</v>
      </c>
      <c r="G3" s="105">
        <f t="shared" ca="1" si="0"/>
        <v>0.15226446759334067</v>
      </c>
      <c r="H3" s="143">
        <v>45973.973182870373</v>
      </c>
      <c r="I3" s="141" t="str">
        <f>IFERROR(VLOOKUP(D3,DB!A:F,6,0),"")</f>
        <v>Generator-SG</v>
      </c>
      <c r="J3" s="141" t="str">
        <f>IFERROR(VLOOKUP(D3,DB!A:G,7,0),"")</f>
        <v>Dead</v>
      </c>
      <c r="K3" s="144" t="s">
        <v>39119</v>
      </c>
      <c r="L3" s="145" t="str">
        <f>IFERROR(VLOOKUP(D3,DB!A:I,9,0),"")</f>
        <v>Latis</v>
      </c>
    </row>
    <row r="4" spans="1:16382" ht="31.5" customHeight="1">
      <c r="A4" s="140"/>
      <c r="B4" s="141" t="str">
        <f>IFERROR(VLOOKUP(D4,DB!A:K,11,0),"")</f>
        <v/>
      </c>
      <c r="C4" s="142"/>
      <c r="D4" s="141"/>
      <c r="E4" s="124"/>
      <c r="F4" s="143"/>
      <c r="G4" s="105">
        <f t="shared" ca="1" si="0"/>
        <v>45974.131072337965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45974.131072337965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45974.131072337965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45974.131072337965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45974.131072337965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45974.131072337965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45974.131072337965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45974.131072337965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45974.131072337965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45974.131072337965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45974.131072337965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45974.131072337965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45974.131072337965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45974.131072337965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45974.131072337965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45974.131072337965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45974.131072337965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45974.131072337965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45974.131072337965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45974.131072337965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45974.131072337965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45974.131072337965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45974.131072337965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45974.131072337965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45974.131072337965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45974.131072337965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45974.131072337965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45974.131072337965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45974.131072337965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45974.131072337965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45974.131072337965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45974.131072337965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45974.131072337965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45974.131072337965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45974.131072337965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45974.131072337965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45974.131072337965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45974.131072337965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45974.131072337965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45974.131072337965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45974.131072337965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45974.131072337965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45974.131072337965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45974.131072337965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45974.131072337965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45974.131072337965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45974.131072337965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45974.131072337965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45974.131072337965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45974.131072337965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45974.131072337965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45974.131072337965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45974.131072337965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45974.131072337965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45974.131072337965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45974.131072337965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45974.131072337965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45974.131072337965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45974.131072337965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45974.131072337965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45974.131072337965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45974.131072337965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45974.131072337965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45974.131072337965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45974.131072337965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45974.131072337965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45974.131072337965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45974.131072337965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45974.131072337965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45974.131072337965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45974.131072337965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45974.131072337965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45974.131072337965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45974.131072337965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45974.131072337965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45974.131072337965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45974.131072337965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45974.131072337965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45974.131072337965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45974.131072337965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45974.131072337965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45974.131072337965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45974.131072337965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45974.131072337965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45974.131072337965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45974.131072337965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45974.131072337965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45974.131072337965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45974.131072337965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45974.131072337965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45974.131072337965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45974.131072337965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45974.131072337965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45974.131072337965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45974.131072337965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45974.131072337965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45974.131072337965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45974.131072337965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45974.131072337965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45974.131072337965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45974.131072337965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45974.131072337965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45974.131072337965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45974.131072337965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45974.131072337965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45974.131072337965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45974.131072337965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45974.131072337965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45974.131072337965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45974.131072337965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45974.131072337965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45974.131072337965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45974.131072337965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45974.131072337965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45974.131072337965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45974.131072337965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45974.131072337965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45974.131072337965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45974.131072337965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45974.131072337965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45974.131072337965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45974.131072337965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45974.131072337965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45974.131072337965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45974.131072337965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45974.131072337965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45974.131072337965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45974.131072337965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45974.131072337965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45974.131072337965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45974.131072337965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45974.131072337965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45974.131072337965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45974.131072337965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45974.131072337965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45974.131072337965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45974.131072337965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45974.131072337965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45974.131072337965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45974.131072337965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45974.131072337965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45974.131072337965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45974.131072337965</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2025-11-13T00:11:26Z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