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21" documentId="120_S{2AC9BD13-BADA-5192-A53E-5A8FF88502F6}" xr6:coauthVersionLast="47" xr6:coauthVersionMax="47" xr10:uidLastSave="{14D1A817-84F3-4960-9D5D-FA666AF9A2D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25" i="9"/>
  <c r="B26" i="9"/>
  <c r="B27" i="9"/>
  <c r="B28" i="9"/>
  <c r="B29" i="9"/>
  <c r="B30" i="9"/>
  <c r="B31" i="9"/>
  <c r="B32" i="9"/>
  <c r="B33" i="9"/>
  <c r="B34" i="9"/>
  <c r="B35" i="9"/>
  <c r="B36" i="9"/>
  <c r="B37" i="9"/>
  <c r="B38" i="9"/>
  <c r="B39" i="9"/>
  <c r="B40" i="9"/>
  <c r="B41" i="9"/>
  <c r="B42" i="9"/>
  <c r="B43" i="9"/>
  <c r="B44" i="9"/>
  <c r="G25" i="9"/>
  <c r="G26" i="9"/>
  <c r="G27" i="9"/>
  <c r="G28" i="9"/>
  <c r="G29" i="9"/>
  <c r="G30" i="9"/>
  <c r="G31" i="9"/>
  <c r="G32" i="9"/>
  <c r="G33" i="9"/>
  <c r="G34" i="9"/>
  <c r="G35" i="9"/>
  <c r="G36" i="9"/>
  <c r="G37" i="9"/>
  <c r="G38" i="9"/>
  <c r="G39" i="9"/>
  <c r="G40" i="9"/>
  <c r="G41" i="9"/>
  <c r="G42" i="9"/>
  <c r="G43" i="9"/>
  <c r="G44" i="9"/>
  <c r="I25" i="9"/>
  <c r="I26" i="9"/>
  <c r="I27" i="9"/>
  <c r="I28" i="9"/>
  <c r="I29" i="9"/>
  <c r="I30" i="9"/>
  <c r="I31" i="9"/>
  <c r="I32" i="9"/>
  <c r="I33" i="9"/>
  <c r="I34" i="9"/>
  <c r="I35" i="9"/>
  <c r="I36" i="9"/>
  <c r="I37" i="9"/>
  <c r="I38" i="9"/>
  <c r="I39" i="9"/>
  <c r="I40" i="9"/>
  <c r="I41" i="9"/>
  <c r="I42" i="9"/>
  <c r="I43" i="9"/>
  <c r="I44" i="9"/>
  <c r="L25" i="9"/>
  <c r="L26" i="9"/>
  <c r="L27" i="9"/>
  <c r="L28" i="9"/>
  <c r="L29" i="9"/>
  <c r="L30" i="9"/>
  <c r="L31" i="9"/>
  <c r="L32" i="9"/>
  <c r="L33" i="9"/>
  <c r="L34" i="9"/>
  <c r="L35" i="9"/>
  <c r="L36" i="9"/>
  <c r="L37" i="9"/>
  <c r="L38" i="9"/>
  <c r="L39" i="9"/>
  <c r="L40" i="9"/>
  <c r="L41" i="9"/>
  <c r="L42" i="9"/>
  <c r="L43" i="9"/>
  <c r="L44" i="9"/>
  <c r="J25" i="9"/>
  <c r="J26" i="9"/>
  <c r="J27" i="9"/>
  <c r="J28" i="9"/>
  <c r="J29" i="9"/>
  <c r="J30" i="9"/>
  <c r="J31" i="9"/>
  <c r="J32" i="9"/>
  <c r="J33" i="9"/>
  <c r="J34" i="9"/>
  <c r="J35" i="9"/>
  <c r="J36" i="9"/>
  <c r="J37" i="9"/>
  <c r="J38" i="9"/>
  <c r="J39" i="9"/>
  <c r="J40" i="9"/>
  <c r="J41" i="9"/>
  <c r="J42" i="9"/>
  <c r="J43" i="9"/>
  <c r="J44" i="9"/>
  <c r="L2" i="9"/>
  <c r="L3" i="9"/>
  <c r="L4" i="9"/>
  <c r="L5" i="9"/>
  <c r="L6" i="9"/>
  <c r="L7" i="9"/>
  <c r="L8" i="9"/>
  <c r="L9" i="9"/>
  <c r="L10" i="9"/>
  <c r="L11" i="9"/>
  <c r="L12" i="9"/>
  <c r="L13" i="9"/>
  <c r="L14" i="9"/>
  <c r="L15" i="9"/>
  <c r="L16" i="9"/>
  <c r="L17" i="9"/>
  <c r="L18" i="9"/>
  <c r="L19" i="9"/>
  <c r="L20" i="9"/>
  <c r="L21" i="9"/>
  <c r="L22" i="9"/>
  <c r="L23" i="9"/>
  <c r="L24" i="9"/>
  <c r="J2" i="9"/>
  <c r="J3" i="9"/>
  <c r="J4" i="9"/>
  <c r="J5" i="9"/>
  <c r="J6" i="9"/>
  <c r="J7" i="9"/>
  <c r="J8" i="9"/>
  <c r="J9" i="9"/>
  <c r="J10" i="9"/>
  <c r="J11" i="9"/>
  <c r="J12" i="9"/>
  <c r="J13" i="9"/>
  <c r="J14" i="9"/>
  <c r="J15" i="9"/>
  <c r="J16" i="9"/>
  <c r="J17" i="9"/>
  <c r="J18" i="9"/>
  <c r="J19" i="9"/>
  <c r="J20" i="9"/>
  <c r="J21" i="9"/>
  <c r="J22" i="9"/>
  <c r="J23" i="9"/>
  <c r="J24" i="9"/>
  <c r="I2" i="9"/>
  <c r="I3" i="9"/>
  <c r="I4" i="9"/>
  <c r="I5" i="9"/>
  <c r="I6" i="9"/>
  <c r="I7" i="9"/>
  <c r="I8" i="9"/>
  <c r="I9" i="9"/>
  <c r="I10" i="9"/>
  <c r="I11" i="9"/>
  <c r="I12" i="9"/>
  <c r="I13" i="9"/>
  <c r="I14" i="9"/>
  <c r="I15" i="9"/>
  <c r="I16" i="9"/>
  <c r="I17" i="9"/>
  <c r="I18" i="9"/>
  <c r="I19" i="9"/>
  <c r="I20" i="9"/>
  <c r="I21" i="9"/>
  <c r="I22" i="9"/>
  <c r="I23" i="9"/>
  <c r="I24"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B2" i="9"/>
  <c r="B3" i="9"/>
  <c r="B4"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<sst xmlns="http://schemas.openxmlformats.org/spreadsheetml/2006/main" count="180282" uniqueCount="39124">
  <si>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</si>
  <si>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</si>
  <si>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</si>
  <si>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</si>
  <si>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</si>
  <si>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</si>
  <si>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</si>
  <si>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</si>
  <si>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</si>
  <si>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</si>
  <si>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</si>
  <si>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</si>
  <si>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</si>
  <si>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</si>
  <si>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</si>
  <si>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</si>
  <si>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</si>
  <si>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</si>
  <si>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</si>
  <si>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</si>
  <si>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</si>
  <si>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</si>
  <si>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</si>
  <si>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</si>
  <si>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</si>
  <si>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</si>
  <si>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</si>
  <si>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</si>
  <si>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</si>
  <si>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</si>
  <si>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</si>
  <si>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</si>
  <si>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</si>
  <si>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</si>
  <si>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</si>
  <si>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</si>
  <si>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</si>
  <si>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</si>
  <si>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</si>
  <si>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</si>
  <si>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</si>
  <si>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</si>
  <si>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</si>
  <si>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</si>
  <si>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</si>
  <si>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</si>
  <si>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</si>
  <si>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</si>
  <si>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</si>
  <si>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</si>
  <si>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</si>
  <si>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</si>
  <si>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</si>
  <si>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</si>
  <si>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</si>
  <si>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</si>
  <si>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</si>
  <si>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</si>
  <si>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</si>
  <si>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</si>
  <si>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</si>
  <si>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</si>
  <si>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</si>
  <si>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</si>
  <si>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</si>
  <si>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</si>
  <si>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</si>
  <si>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</si>
  <si>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</si>
  <si>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</si>
  <si>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</si>
  <si>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</si>
  <si>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</si>
  <si>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</si>
  <si>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</si>
  <si>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</si>
  <si>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</si>
  <si>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</si>
  <si>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</si>
  <si>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</si>
  <si>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</si>
  <si>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</si>
  <si>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</si>
  <si>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</si>
  <si>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</si>
  <si>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</si>
  <si>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</si>
  <si>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</si>
  <si>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</si>
  <si>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</si>
  <si>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</si>
  <si>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</si>
  <si>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</si>
  <si>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</si>
  <si>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</si>
  <si>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</si>
  <si>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</si>
  <si>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</si>
  <si>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</si>
  <si>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</si>
  <si>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</si>
  <si>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</si>
  <si>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</si>
  <si>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</si>
  <si>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</si>
  <si>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</si>
  <si>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</si>
  <si>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</si>
  <si>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</si>
  <si>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</si>
  <si>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</si>
  <si>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</si>
  <si>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</si>
  <si>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</si>
  <si>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</si>
  <si>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</si>
  <si>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</si>
  <si>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</si>
  <si>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</si>
  <si>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</si>
  <si>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</si>
  <si>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</si>
  <si>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</si>
  <si>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</si>
  <si>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</si>
  <si>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</si>
  <si>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</si>
  <si>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</si>
  <si>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</si>
  <si>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</si>
  <si>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</si>
  <si>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</si>
  <si>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</si>
  <si>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</si>
  <si>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</si>
  <si>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</si>
  <si>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</si>
  <si>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</si>
  <si>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</si>
  <si>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</si>
  <si>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</si>
  <si>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</si>
  <si>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</si>
  <si>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</si>
  <si>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</si>
  <si>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</si>
  <si>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</si>
  <si>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</si>
  <si>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</si>
  <si>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</si>
  <si>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</si>
  <si>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</si>
  <si>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</si>
  <si>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</si>
  <si>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</si>
  <si>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</si>
  <si>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</si>
  <si>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</si>
  <si>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</si>
  <si>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</si>
  <si>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</si>
  <si>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</si>
  <si>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</si>
  <si>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</si>
  <si>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</si>
  <si>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</si>
  <si>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</si>
  <si>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</si>
  <si>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</si>
  <si>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</si>
  <si>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</si>
  <si>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</si>
  <si>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</si>
  <si>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</si>
  <si>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</si>
  <si>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</si>
  <si>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</si>
  <si>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</si>
  <si>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</si>
  <si>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</si>
  <si>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</si>
  <si>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</si>
  <si>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</si>
  <si>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</si>
  <si>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</si>
  <si>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</si>
  <si>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</si>
  <si>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</si>
  <si>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</si>
  <si>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</si>
  <si>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</si>
  <si>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</si>
  <si>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</si>
  <si>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</si>
  <si>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</si>
  <si>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</si>
  <si>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</si>
  <si>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</si>
  <si>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</si>
  <si>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</si>
  <si>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</si>
  <si>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</si>
  <si>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</si>
  <si>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</si>
  <si>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</si>
  <si>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</si>
  <si>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</si>
  <si>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</si>
  <si>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</si>
  <si>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</si>
  <si>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</si>
  <si>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</si>
  <si>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</si>
  <si>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</si>
  <si>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</si>
  <si>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</si>
  <si>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</si>
  <si>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</si>
  <si>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</si>
  <si>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</si>
  <si>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</si>
  <si>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</si>
  <si>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</si>
  <si>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</si>
  <si>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</si>
  <si>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</si>
  <si>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</si>
  <si>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</si>
  <si>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</si>
  <si>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</si>
  <si>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</si>
  <si>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</si>
  <si>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</si>
  <si>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</si>
  <si>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</si>
  <si>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</si>
  <si>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</si>
  <si>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</si>
  <si>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</si>
  <si>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</si>
  <si>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</si>
  <si>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</si>
  <si>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</si>
  <si>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</si>
  <si>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</si>
  <si>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</si>
  <si>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</si>
  <si>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</si>
  <si>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</si>
  <si>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</si>
  <si>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</si>
  <si>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</si>
  <si>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</si>
  <si>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</si>
  <si>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</si>
  <si>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</si>
  <si>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</si>
  <si>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</si>
  <si>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</si>
  <si>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</si>
  <si>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</si>
  <si>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</si>
  <si>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</si>
  <si>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</si>
  <si>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</si>
  <si>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</si>
  <si>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</si>
  <si>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</si>
  <si>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</si>
  <si>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</si>
  <si>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</si>
  <si>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</si>
  <si>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</si>
  <si>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</si>
  <si>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</si>
  <si>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</si>
  <si>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</si>
  <si>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</si>
  <si>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</si>
  <si>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</si>
  <si>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</si>
  <si>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</si>
  <si>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</si>
  <si>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</si>
  <si>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</si>
  <si>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</si>
  <si>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</si>
  <si>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</si>
  <si>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</si>
  <si>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</si>
  <si>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</si>
  <si>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</si>
  <si>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</si>
  <si>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</si>
  <si>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</si>
  <si>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</si>
  <si>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</si>
  <si>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</si>
  <si>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</si>
  <si>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</si>
  <si>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</si>
  <si>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</si>
  <si>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</si>
  <si>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</si>
  <si>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</si>
  <si>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</si>
  <si>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</si>
  <si>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</si>
  <si>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</si>
  <si>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</si>
  <si>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</si>
  <si>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</si>
  <si>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</si>
  <si>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</si>
  <si>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</si>
  <si>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</si>
  <si>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</si>
  <si>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</si>
  <si>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</si>
  <si>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</si>
  <si>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</si>
  <si>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</si>
  <si>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</si>
  <si>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</si>
  <si>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</si>
  <si>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</si>
  <si>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</si>
  <si>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</si>
  <si>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</si>
  <si>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</si>
  <si>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</si>
  <si>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</si>
  <si>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</si>
  <si>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</si>
  <si>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</si>
  <si>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</si>
  <si>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</si>
  <si>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</si>
  <si>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</si>
  <si>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</si>
  <si>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</si>
  <si>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</si>
  <si>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</si>
  <si>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</si>
  <si>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</si>
  <si>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</si>
  <si>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</si>
  <si>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</si>
  <si>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</si>
  <si>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</si>
  <si>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</si>
  <si>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</si>
  <si>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</si>
  <si>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</si>
  <si>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</si>
  <si>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</si>
  <si>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</si>
  <si>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</si>
  <si>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</si>
  <si>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</si>
  <si>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</si>
  <si>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</si>
  <si>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</si>
  <si>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</si>
  <si>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</si>
  <si>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</si>
  <si>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</si>
  <si>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</si>
  <si>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</si>
  <si>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</si>
  <si>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</si>
  <si>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</si>
  <si>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</si>
  <si>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</si>
  <si>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</si>
  <si>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</si>
  <si>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</si>
  <si>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</si>
  <si>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</si>
  <si>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</si>
  <si>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</si>
  <si>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</si>
  <si>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</si>
  <si>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</si>
  <si>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</si>
  <si>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</si>
  <si>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</si>
  <si>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</si>
  <si>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</si>
  <si>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</si>
  <si>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</si>
  <si>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</si>
  <si>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</si>
  <si>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</si>
  <si>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</si>
  <si>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</si>
  <si>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</si>
  <si>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</si>
  <si>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</si>
  <si>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</si>
  <si>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</si>
  <si>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</si>
  <si>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</si>
  <si>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</si>
  <si>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</si>
  <si>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</si>
  <si>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</si>
  <si>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</si>
  <si>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</si>
  <si>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</si>
  <si>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</si>
  <si>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</si>
  <si>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</si>
  <si>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</si>
  <si>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</si>
  <si>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</si>
  <si>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</si>
  <si>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</si>
  <si>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</si>
  <si>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</si>
  <si>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</si>
  <si>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</si>
  <si>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</si>
  <si>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</si>
  <si>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</si>
  <si>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</si>
  <si>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</si>
  <si>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</si>
  <si>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</si>
  <si>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</si>
  <si>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</si>
  <si>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</si>
  <si>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</si>
  <si>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</si>
  <si>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</si>
  <si>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</si>
  <si>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</si>
  <si>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</si>
  <si>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</si>
  <si>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</si>
  <si>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</si>
  <si>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</si>
  <si>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</si>
  <si>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</si>
  <si>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</si>
  <si>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</si>
  <si>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</si>
  <si>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</si>
  <si>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</si>
  <si>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</si>
  <si>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</si>
  <si>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</si>
  <si>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</si>
  <si>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</si>
  <si>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</si>
  <si>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</si>
  <si>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</si>
  <si>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</si>
  <si>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</si>
  <si>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</si>
  <si>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</si>
  <si>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</si>
  <si>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</si>
  <si>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</si>
  <si>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</si>
  <si>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</si>
  <si>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</si>
  <si>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</si>
  <si>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</si>
  <si>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</si>
  <si>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</si>
  <si>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</si>
  <si>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</si>
  <si>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</si>
  <si>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</si>
  <si>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</si>
  <si>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</si>
  <si>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</si>
  <si>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</si>
  <si>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</si>
  <si>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</si>
  <si>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</si>
  <si>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</si>
  <si>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</si>
  <si>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</si>
  <si>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</si>
  <si>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</si>
  <si>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</si>
  <si>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</si>
  <si>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</si>
  <si>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</si>
  <si>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</si>
  <si>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</si>
  <si>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</si>
  <si>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</si>
  <si>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</si>
  <si>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</si>
  <si>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</si>
  <si>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</si>
  <si>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</si>
  <si>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</si>
  <si>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</si>
  <si>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</si>
  <si>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</si>
  <si>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</si>
  <si>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</si>
  <si>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</si>
  <si>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</si>
  <si>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</si>
  <si>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</si>
  <si>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</si>
  <si>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</si>
  <si>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</si>
  <si>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</si>
  <si>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</si>
  <si>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</si>
  <si>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</si>
  <si>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</si>
  <si>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</si>
  <si>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</si>
  <si>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</si>
  <si>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</si>
  <si>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</si>
  <si>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</si>
  <si>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</si>
  <si>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</si>
  <si>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</si>
  <si>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</si>
  <si>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</si>
  <si>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</si>
  <si>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</si>
  <si>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</si>
  <si>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</si>
  <si>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</si>
  <si>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</si>
  <si>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</si>
  <si>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</si>
  <si>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</si>
  <si>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</si>
  <si>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</si>
  <si>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</si>
  <si>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</si>
  <si>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</si>
  <si>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</si>
  <si>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</si>
  <si>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</si>
  <si>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</si>
  <si>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</si>
  <si>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</si>
  <si>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</si>
  <si>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</si>
  <si>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</si>
  <si>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</si>
  <si>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</si>
  <si>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</si>
  <si>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</si>
  <si>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</si>
  <si>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</si>
  <si>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</si>
  <si>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</si>
  <si>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</si>
  <si>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</si>
  <si>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</si>
  <si>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</si>
  <si>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</si>
  <si>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</si>
  <si>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</si>
  <si>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</si>
  <si>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</si>
  <si>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</si>
  <si>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</si>
  <si>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</si>
  <si>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</si>
  <si>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</si>
  <si>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</si>
  <si>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</si>
  <si>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</si>
  <si>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</si>
  <si>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</si>
  <si>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</si>
  <si>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</si>
  <si>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</si>
  <si>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</si>
  <si>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</si>
  <si>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</si>
  <si>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</si>
  <si>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</si>
  <si>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</si>
  <si>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</si>
  <si>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</si>
  <si>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</si>
  <si>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</si>
  <si>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</si>
  <si>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</si>
  <si>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</si>
  <si>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</si>
  <si>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</si>
  <si>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</si>
  <si>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</si>
  <si>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</si>
  <si>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</si>
  <si>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</si>
  <si>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</si>
  <si>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</si>
  <si>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</si>
  <si>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</si>
  <si>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</si>
  <si>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</si>
  <si>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</si>
  <si>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</si>
  <si>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</si>
  <si>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</si>
  <si>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</si>
  <si>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</si>
  <si>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</si>
  <si>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</si>
  <si>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</si>
  <si>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</si>
  <si>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</si>
  <si>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</si>
  <si>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</si>
  <si>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</si>
  <si>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</si>
  <si>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</si>
  <si>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</si>
  <si>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</si>
  <si>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</si>
  <si>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</si>
  <si>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</si>
  <si>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</si>
  <si>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</si>
  <si>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</si>
  <si>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</si>
  <si>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</si>
  <si>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</si>
  <si>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</si>
  <si>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</si>
  <si>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</si>
  <si>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</si>
  <si>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</si>
  <si>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</si>
  <si>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</si>
  <si>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</si>
  <si>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</si>
  <si>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</si>
  <si>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</si>
  <si>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</si>
  <si>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</si>
  <si>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</si>
  <si>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</si>
  <si>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</si>
  <si>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</si>
  <si>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</si>
  <si>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</si>
  <si>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</si>
  <si>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</si>
  <si>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</si>
  <si>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</si>
  <si>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</si>
  <si>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</si>
  <si>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</si>
  <si>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</si>
  <si>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</si>
  <si>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</si>
  <si>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</si>
  <si>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</si>
  <si>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</si>
  <si>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</si>
  <si>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</si>
  <si>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</si>
  <si>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</si>
  <si>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</si>
  <si>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</si>
  <si>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</si>
  <si>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</si>
  <si>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</si>
  <si>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</si>
  <si>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</si>
  <si>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</si>
  <si>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</si>
  <si>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</si>
  <si>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</si>
  <si>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</si>
  <si>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</si>
  <si>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</si>
  <si>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</si>
  <si>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</si>
  <si>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</si>
  <si>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</si>
  <si>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</si>
  <si>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</si>
  <si>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</si>
  <si>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</si>
  <si>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</si>
  <si>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</si>
  <si>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</si>
  <si>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</si>
  <si>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</si>
  <si>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</si>
  <si>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</si>
  <si>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</si>
  <si>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</si>
  <si>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</si>
  <si>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</si>
  <si>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</si>
  <si>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</si>
  <si>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</si>
  <si>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</si>
  <si>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</si>
  <si>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</si>
  <si>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</si>
  <si>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</si>
  <si>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</si>
  <si>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</si>
  <si>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</si>
  <si>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</si>
  <si>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</si>
  <si>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</si>
  <si>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</si>
  <si>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</si>
  <si>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</si>
  <si>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</si>
  <si>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</si>
  <si>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</si>
  <si>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</si>
  <si>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</si>
  <si>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</si>
  <si>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</si>
  <si>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</si>
  <si>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</si>
  <si>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</si>
  <si>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</si>
  <si>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</si>
  <si>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</si>
  <si>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</si>
  <si>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</si>
  <si>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</si>
  <si>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</si>
  <si>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</si>
  <si>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</si>
  <si>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</si>
  <si>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</si>
  <si>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</si>
  <si>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</si>
  <si>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</si>
  <si>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</si>
  <si>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</si>
  <si>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</si>
  <si>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</si>
  <si>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</si>
  <si>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</si>
  <si>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</si>
  <si>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</si>
  <si>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</si>
  <si>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</si>
  <si>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</si>
  <si>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</si>
  <si>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</si>
  <si>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</si>
  <si>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</si>
  <si>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</si>
  <si>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</si>
  <si>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</si>
  <si>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</si>
  <si>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</si>
  <si>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</si>
  <si>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</si>
  <si>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</si>
  <si>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</si>
  <si>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</si>
  <si>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</si>
  <si>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</si>
  <si>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</si>
  <si>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</si>
  <si>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</si>
  <si>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</si>
  <si>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</si>
  <si>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</si>
  <si>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</si>
  <si>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</si>
  <si>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</si>
  <si>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</si>
  <si>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</si>
  <si>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</si>
  <si>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</si>
  <si>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</si>
  <si>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</si>
  <si>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</si>
  <si>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</si>
  <si>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</si>
  <si>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</si>
  <si>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</si>
  <si>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</si>
  <si>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</si>
  <si>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</si>
  <si>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</si>
  <si>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</si>
  <si>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</si>
  <si>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</si>
  <si>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</si>
  <si>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</si>
  <si>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</si>
  <si>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</si>
  <si>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</si>
  <si>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</si>
  <si>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</si>
  <si>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</si>
  <si>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</si>
  <si>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</si>
  <si>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</si>
  <si>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</si>
  <si>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</si>
  <si>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</si>
  <si>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</si>
  <si>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</si>
  <si>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</si>
  <si>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</si>
  <si>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</si>
  <si>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</si>
  <si>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</si>
  <si>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</si>
  <si>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</si>
  <si>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</si>
  <si>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</si>
  <si>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</si>
  <si>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</si>
  <si>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</si>
  <si>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</si>
  <si>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</si>
  <si>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</si>
  <si>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</si>
  <si>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</si>
  <si>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</si>
  <si>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</si>
  <si>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</si>
  <si>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</si>
  <si>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</si>
  <si>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</si>
  <si>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</si>
  <si>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</si>
  <si>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</si>
  <si>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</si>
  <si>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</si>
  <si>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</si>
  <si>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</si>
  <si>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</si>
  <si>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</si>
  <si>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</si>
  <si>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</si>
  <si>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</si>
  <si>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</si>
  <si>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</si>
  <si>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</si>
  <si>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</si>
  <si>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</si>
  <si>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</si>
  <si>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</si>
  <si>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</si>
  <si>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</si>
  <si>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</si>
  <si>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</si>
  <si>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</si>
  <si>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</si>
  <si>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</si>
  <si>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</si>
  <si>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</si>
  <si>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</si>
  <si>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</si>
  <si>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</si>
  <si>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</si>
  <si>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</si>
  <si>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</si>
  <si>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</si>
  <si>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</si>
  <si>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</si>
  <si>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</si>
  <si>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</si>
  <si>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</si>
  <si>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</si>
  <si>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</si>
  <si>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</si>
  <si>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</si>
  <si>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</si>
  <si>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</si>
  <si>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</si>
  <si>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</si>
  <si>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</si>
  <si>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</si>
  <si>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</si>
  <si>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</si>
  <si>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</si>
  <si>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</si>
  <si>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</si>
  <si>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</si>
  <si>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</si>
  <si>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</si>
  <si>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</si>
  <si>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</si>
  <si>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</si>
  <si>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</si>
  <si>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</si>
  <si>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</si>
  <si>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</si>
  <si>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</si>
  <si>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</si>
  <si>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</si>
  <si>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</si>
  <si>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</si>
  <si>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</si>
  <si>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</si>
  <si>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</si>
  <si>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</si>
  <si>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</si>
  <si>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</si>
  <si>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</si>
  <si>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</si>
  <si>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</si>
  <si>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</si>
  <si>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</si>
  <si>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</si>
  <si>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</si>
  <si>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</si>
  <si>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</si>
  <si>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</si>
  <si>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</si>
  <si>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</si>
  <si>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</si>
  <si>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</si>
  <si>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</si>
  <si>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</si>
  <si>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</si>
  <si>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</si>
  <si>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</si>
  <si>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</si>
  <si>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</si>
  <si>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</si>
  <si>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</si>
  <si>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</si>
  <si>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</si>
  <si>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</si>
  <si>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</si>
  <si>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</si>
  <si>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</si>
  <si>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</si>
  <si>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</si>
  <si>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</si>
  <si>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</si>
  <si>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</si>
  <si>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</si>
  <si>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</si>
  <si>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</si>
  <si>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</si>
  <si>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</si>
  <si>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</si>
  <si>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</si>
  <si>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</si>
  <si>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</si>
  <si>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</si>
  <si>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</si>
  <si>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</si>
  <si>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</si>
  <si>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</si>
  <si>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</si>
  <si>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</si>
  <si>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</si>
  <si>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</si>
  <si>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</si>
  <si>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</si>
  <si>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</si>
  <si>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</si>
  <si>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</si>
  <si>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</si>
  <si>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</si>
  <si>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</si>
  <si>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</si>
  <si>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</si>
  <si>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</si>
  <si>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</si>
  <si>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</si>
  <si>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</si>
  <si>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</si>
  <si>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</si>
  <si>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</si>
  <si>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</si>
  <si>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</si>
  <si>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</si>
  <si>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</si>
  <si>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</si>
  <si>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</si>
  <si>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</si>
  <si>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</si>
  <si>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</si>
  <si>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</si>
  <si>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</si>
  <si>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</si>
  <si>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</si>
  <si>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</si>
  <si>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</si>
  <si>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</si>
  <si>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</si>
  <si>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</si>
  <si>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</si>
  <si>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</si>
  <si>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</si>
  <si>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</si>
  <si>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</si>
  <si>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</si>
  <si>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</si>
  <si>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</si>
  <si>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</si>
  <si>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</si>
  <si>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</si>
  <si>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</si>
  <si>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</si>
  <si>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</si>
  <si>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</si>
  <si>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</si>
  <si>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</si>
  <si>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</si>
  <si>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</si>
  <si>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</si>
  <si>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</si>
  <si>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</si>
  <si>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</si>
  <si>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</si>
  <si>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</si>
  <si>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</si>
  <si>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</si>
  <si>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</si>
  <si>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</si>
  <si>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</si>
  <si>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</si>
  <si>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</si>
  <si>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</si>
  <si>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</si>
  <si>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</si>
  <si>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</si>
  <si>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</si>
  <si>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</si>
  <si>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</si>
  <si>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</si>
  <si>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</si>
  <si>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</si>
  <si>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</si>
  <si>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</si>
  <si>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</si>
  <si>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</si>
  <si>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</si>
  <si>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</si>
  <si>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</si>
  <si>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</si>
  <si>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</si>
  <si>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</si>
  <si>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</si>
  <si>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</si>
  <si>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</si>
  <si>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</si>
  <si>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</si>
  <si>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</si>
  <si>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</si>
  <si>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</si>
  <si>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</si>
  <si>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</si>
  <si>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</si>
  <si>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</si>
  <si>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</si>
  <si>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</si>
  <si>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</si>
  <si>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</si>
  <si>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</si>
  <si>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</si>
  <si>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</si>
  <si>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</si>
  <si>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</si>
  <si>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</si>
  <si>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</si>
  <si>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</si>
  <si>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</si>
  <si>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</si>
  <si>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</si>
  <si>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</si>
  <si>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</si>
  <si>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</si>
  <si>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</si>
  <si>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</si>
  <si>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</si>
  <si>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</si>
  <si>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</si>
  <si>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</si>
  <si>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</si>
  <si>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</si>
  <si>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</si>
  <si>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</si>
  <si>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</si>
  <si>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</si>
  <si>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</si>
  <si>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</si>
  <si>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</si>
  <si>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</si>
  <si>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</si>
  <si>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</si>
  <si>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</si>
  <si>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</si>
  <si>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</si>
  <si>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</si>
  <si>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</si>
  <si>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</si>
  <si>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</si>
  <si>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</si>
  <si>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</si>
  <si>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</si>
  <si>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</si>
  <si>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</si>
  <si>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</si>
  <si>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</si>
  <si>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</si>
  <si>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</si>
  <si>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</si>
  <si>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</si>
  <si>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</si>
  <si>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</si>
  <si>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</si>
  <si>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</si>
  <si>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</si>
  <si>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</si>
  <si>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</si>
  <si>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</si>
  <si>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</si>
  <si>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</si>
  <si>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</si>
  <si>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</si>
  <si>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</si>
  <si>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</si>
  <si>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</si>
  <si>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</si>
  <si>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</si>
  <si>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</si>
  <si>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</si>
  <si>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</si>
  <si>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</si>
  <si>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</si>
  <si>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</si>
  <si>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</si>
  <si>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</si>
  <si>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</si>
  <si>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</si>
  <si>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</si>
  <si>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</si>
  <si>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</si>
  <si>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</si>
  <si>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</si>
  <si>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</si>
  <si>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</si>
  <si>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</si>
  <si>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</si>
  <si>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</si>
  <si>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</si>
  <si>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</si>
  <si>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</si>
  <si>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</si>
  <si>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</si>
  <si>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</si>
  <si>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</si>
  <si>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</si>
  <si>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</si>
  <si>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</si>
  <si>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</si>
  <si>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</si>
  <si>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</si>
  <si>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</si>
  <si>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</si>
  <si>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</si>
  <si>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</si>
  <si>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</si>
  <si>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</si>
  <si>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</si>
  <si>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</si>
  <si>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</si>
  <si>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</si>
  <si>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</si>
  <si>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</si>
  <si>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</si>
  <si>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</si>
  <si>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</si>
  <si>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</si>
  <si>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</si>
  <si>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</si>
  <si>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</si>
  <si>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</si>
  <si>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</si>
  <si>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</si>
  <si>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</si>
  <si>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</si>
  <si>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</si>
  <si>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</si>
  <si>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</si>
  <si>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</si>
  <si>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</si>
  <si>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</si>
  <si>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</si>
  <si>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</si>
  <si>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</si>
  <si>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</si>
  <si>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</si>
  <si>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</si>
  <si>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</si>
  <si>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</si>
  <si>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</si>
  <si>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</si>
  <si>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</si>
  <si>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</si>
  <si>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</si>
  <si>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</si>
  <si>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</si>
  <si>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</si>
  <si>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</si>
  <si>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</si>
  <si>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</si>
  <si>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</si>
  <si>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</si>
  <si>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</si>
  <si>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</si>
  <si>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</si>
  <si>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</si>
  <si>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</si>
  <si>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</si>
  <si>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</si>
  <si>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</si>
  <si>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</si>
  <si>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</si>
  <si>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</si>
  <si>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</si>
  <si>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</si>
  <si>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</si>
  <si>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</si>
  <si>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</si>
  <si>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</si>
  <si>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</si>
  <si>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</si>
  <si>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</si>
  <si>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</si>
  <si>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</si>
  <si>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</si>
  <si>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</si>
  <si>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</si>
  <si>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</si>
  <si>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</si>
  <si>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</si>
  <si>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</si>
  <si>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</si>
  <si>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</si>
  <si>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</si>
  <si>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</si>
  <si>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</si>
  <si>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</si>
  <si>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</si>
  <si>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</si>
  <si>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</si>
  <si>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</si>
  <si>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</si>
  <si>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</si>
  <si>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</si>
  <si>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</si>
  <si>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</si>
  <si>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</si>
  <si>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</si>
  <si>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</si>
  <si>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</si>
  <si>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</si>
  <si>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</si>
  <si>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</si>
  <si>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</si>
  <si>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</si>
  <si>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</si>
  <si>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</si>
  <si>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</si>
  <si>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</si>
  <si>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</si>
  <si>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</si>
  <si>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</si>
  <si>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</si>
  <si>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</si>
  <si>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</si>
  <si>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</si>
  <si>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</si>
  <si>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</si>
  <si>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</si>
  <si>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</si>
  <si>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</si>
  <si>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</si>
  <si>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</si>
  <si>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</si>
  <si>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</si>
  <si>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</si>
  <si>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</si>
  <si>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</si>
  <si>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</si>
  <si>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</si>
  <si>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</si>
  <si>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</si>
  <si>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</si>
  <si>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</si>
  <si>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</si>
  <si>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</si>
  <si>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</si>
  <si>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</si>
  <si>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</si>
  <si>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</si>
  <si>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</si>
  <si>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</si>
  <si>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</si>
  <si>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</si>
  <si>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</si>
  <si>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</si>
  <si>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</si>
  <si>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</si>
  <si>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</si>
  <si>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</si>
  <si>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</si>
  <si>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</si>
  <si>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</si>
  <si>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</si>
  <si>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</si>
  <si>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</si>
  <si>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</si>
  <si>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</si>
  <si>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</si>
  <si>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</si>
  <si>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</si>
  <si>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</si>
  <si>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</si>
  <si>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</si>
  <si>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</si>
  <si>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</si>
  <si>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</si>
  <si>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</si>
  <si>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</si>
  <si>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</si>
  <si>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</si>
  <si>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</si>
  <si>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</si>
  <si>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</si>
  <si>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</si>
  <si>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</si>
  <si>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</si>
  <si>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</si>
  <si>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</si>
  <si>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</si>
  <si>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</si>
  <si>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</si>
  <si>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</si>
  <si>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</si>
  <si>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</si>
  <si>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</si>
  <si>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</si>
  <si>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</si>
  <si>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</si>
  <si>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</si>
  <si>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</si>
  <si>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</si>
  <si>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</si>
  <si>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</si>
  <si>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</si>
  <si>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</si>
  <si>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</si>
  <si>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</si>
  <si>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</si>
  <si>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</si>
  <si>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</si>
  <si>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</si>
  <si>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</si>
  <si>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</si>
  <si>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</si>
  <si>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</si>
  <si>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</si>
  <si>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</si>
  <si>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</si>
  <si>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</si>
  <si>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</si>
  <si>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</si>
  <si>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</si>
  <si>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</si>
  <si>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</si>
  <si>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</si>
  <si>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</si>
  <si>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</si>
  <si>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</si>
  <si>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</si>
  <si>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</si>
  <si>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</si>
  <si>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</si>
  <si>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</si>
  <si>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</si>
  <si>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</si>
  <si>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</si>
  <si>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</si>
  <si>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</si>
  <si>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</si>
  <si>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</si>
  <si>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</si>
  <si>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</si>
  <si>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</si>
  <si>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</si>
  <si>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</si>
  <si>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</si>
  <si>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</si>
  <si>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</si>
  <si>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</si>
  <si>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</si>
  <si>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</si>
  <si>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</si>
  <si>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</si>
  <si>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</si>
  <si>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</si>
  <si>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</si>
  <si>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</si>
  <si>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</si>
  <si>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</si>
  <si>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</si>
  <si>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</si>
  <si>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</si>
  <si>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</si>
  <si>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</si>
  <si>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</si>
  <si>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</si>
  <si>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</si>
  <si>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</si>
  <si>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</si>
  <si>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</si>
  <si>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</si>
  <si>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</si>
  <si>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</si>
  <si>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</si>
  <si>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</si>
  <si>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</si>
  <si>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</si>
  <si>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</si>
  <si>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</si>
  <si>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</si>
  <si>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</si>
  <si>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</si>
  <si>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</si>
  <si>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</si>
  <si>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</si>
  <si>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</si>
  <si>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</si>
  <si>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</si>
  <si>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</si>
  <si>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</si>
  <si>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</si>
  <si>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</si>
  <si>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</si>
  <si>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</si>
  <si>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</si>
  <si>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</si>
  <si>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</si>
  <si>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</si>
  <si>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</si>
  <si>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</si>
  <si>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</si>
  <si>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</si>
  <si>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</si>
  <si>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</si>
  <si>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</si>
  <si>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</si>
  <si>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</si>
  <si>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</si>
  <si>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</si>
  <si>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</si>
  <si>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</si>
  <si>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</si>
  <si>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</si>
  <si>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</si>
  <si>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</si>
  <si>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</si>
  <si>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</si>
  <si>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</si>
  <si>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</si>
  <si>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</si>
  <si>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</si>
  <si>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</si>
  <si>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</si>
  <si>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</si>
  <si>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</si>
  <si>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</si>
  <si>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</si>
  <si>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</si>
  <si>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</si>
  <si>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</si>
  <si>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</si>
  <si>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</si>
  <si>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</si>
  <si>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</si>
  <si>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</si>
  <si>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</si>
  <si>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</si>
  <si>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</si>
  <si>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</si>
  <si>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</si>
  <si>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</si>
  <si>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</si>
  <si>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</si>
  <si>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</si>
  <si>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</si>
  <si>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</si>
  <si>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</si>
  <si>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</si>
  <si>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</si>
  <si>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</si>
  <si>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</si>
  <si>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</si>
  <si>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</si>
  <si>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</si>
  <si>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</si>
  <si>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</si>
  <si>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</si>
  <si>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</si>
  <si>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</si>
  <si>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</si>
  <si>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</si>
  <si>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</si>
  <si>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</si>
  <si>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</si>
  <si>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</si>
  <si>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</si>
  <si>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</si>
  <si>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</si>
  <si>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</si>
  <si>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</si>
  <si>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</si>
  <si>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</si>
  <si>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</si>
  <si>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</si>
  <si>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</si>
  <si>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</si>
  <si>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</si>
  <si>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</si>
  <si>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</si>
  <si>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</si>
  <si>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</si>
  <si>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</si>
  <si>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</si>
  <si>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</si>
  <si>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</si>
  <si>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</si>
  <si>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</si>
  <si>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</si>
  <si>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</si>
  <si>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</si>
  <si>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</si>
  <si>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</si>
  <si>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</si>
  <si>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</si>
  <si>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</si>
  <si>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</si>
  <si>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</si>
  <si>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</si>
  <si>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</si>
  <si>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</si>
  <si>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</si>
  <si>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</si>
  <si>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</si>
  <si>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</si>
  <si>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</si>
  <si>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</si>
  <si>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</si>
  <si>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</si>
  <si>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</si>
  <si>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</si>
  <si>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</si>
  <si>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</si>
  <si>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</si>
  <si>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</si>
  <si>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</si>
  <si>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</si>
  <si>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</si>
  <si>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</si>
  <si>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</si>
  <si>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</si>
  <si>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</si>
  <si>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</si>
  <si>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</si>
  <si>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</si>
  <si>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</si>
  <si>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</si>
  <si>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</si>
  <si>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</si>
  <si>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</si>
  <si>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</si>
  <si>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</si>
  <si>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</si>
  <si>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</si>
  <si>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</si>
  <si>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</si>
  <si>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</si>
  <si>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</si>
  <si>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</si>
  <si>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</si>
  <si>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</si>
  <si>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</si>
  <si>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</si>
  <si>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</si>
  <si>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</si>
  <si>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</si>
  <si>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</si>
  <si>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</si>
  <si>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</si>
  <si>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</si>
  <si>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</si>
  <si>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</si>
  <si>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</si>
  <si>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</si>
  <si>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</si>
  <si>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</si>
  <si>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</si>
  <si>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</si>
  <si>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</si>
  <si>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</si>
  <si>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</si>
  <si>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</si>
  <si>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</si>
  <si>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</si>
  <si>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</si>
  <si>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</si>
  <si>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</si>
  <si>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</si>
  <si>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</si>
  <si>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</si>
  <si>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</si>
  <si>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</si>
  <si>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</si>
  <si>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</si>
  <si>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</si>
  <si>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</si>
  <si>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</si>
  <si>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</si>
  <si>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</si>
  <si>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</si>
  <si>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</si>
  <si>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</si>
  <si>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</si>
  <si>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</si>
  <si>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</si>
  <si>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</si>
  <si>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</si>
  <si>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</si>
  <si>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</si>
  <si>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</si>
  <si>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</si>
  <si>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</si>
  <si>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</si>
  <si>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</si>
  <si>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</si>
  <si>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</si>
  <si>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</si>
  <si>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</si>
  <si>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</si>
  <si>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</si>
  <si>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</si>
  <si>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</si>
  <si>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</si>
  <si>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</si>
  <si>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</si>
  <si>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</si>
  <si>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</si>
  <si>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</si>
  <si>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</si>
  <si>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</si>
  <si>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</si>
  <si>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</si>
  <si>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</si>
  <si>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</si>
  <si>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</si>
  <si>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</si>
  <si>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</si>
  <si>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</si>
  <si>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</si>
  <si>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</si>
  <si>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</si>
  <si>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</si>
  <si>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</si>
  <si>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</si>
  <si>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</si>
  <si>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</si>
  <si>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</si>
  <si>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</si>
  <si>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</si>
  <si>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</si>
  <si>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</si>
  <si>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</si>
  <si>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</si>
  <si>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</si>
  <si>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</si>
  <si>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</si>
  <si>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</si>
  <si>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</si>
  <si>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</si>
  <si>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</si>
  <si>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</si>
  <si>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</si>
  <si>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</si>
  <si>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</si>
  <si>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</si>
  <si>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</si>
  <si>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</si>
  <si>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</si>
  <si>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</si>
  <si>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</si>
  <si>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</si>
  <si>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</si>
  <si>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</si>
  <si>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</si>
  <si>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</si>
  <si>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</si>
  <si>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</si>
  <si>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</si>
  <si>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</si>
  <si>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</si>
  <si>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</si>
  <si>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</si>
  <si>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</si>
  <si>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</si>
  <si>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</si>
  <si>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</si>
  <si>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</si>
  <si>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</si>
  <si>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</si>
  <si>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</si>
  <si>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</si>
  <si>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</si>
  <si>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</si>
  <si>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</si>
  <si>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</si>
  <si>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</si>
  <si>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</si>
  <si>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</si>
  <si>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</si>
  <si>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</si>
  <si>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</si>
  <si>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</si>
  <si>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</si>
  <si>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</si>
  <si>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</si>
  <si>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</si>
  <si>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</si>
  <si>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</si>
  <si>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</si>
  <si>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</si>
  <si>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</si>
  <si>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</si>
  <si>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</si>
  <si>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</si>
  <si>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</si>
  <si>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</si>
  <si>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</si>
  <si>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</si>
  <si>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</si>
  <si>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</si>
  <si>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</si>
  <si>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</si>
  <si>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</si>
  <si>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</si>
  <si>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</si>
  <si>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</si>
  <si>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</si>
  <si>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</si>
  <si>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</si>
  <si>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</si>
  <si>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</si>
  <si>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</si>
  <si>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</si>
  <si>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</si>
  <si>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</si>
  <si>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</si>
  <si>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</si>
  <si>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</si>
  <si>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</si>
  <si>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</si>
  <si>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</si>
  <si>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</si>
  <si>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</si>
  <si>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</si>
  <si>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</si>
  <si>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</si>
  <si>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</si>
  <si>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</si>
  <si>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</si>
  <si>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</si>
  <si>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</si>
  <si>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</si>
  <si>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</si>
  <si>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</si>
  <si>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</si>
  <si>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</si>
  <si>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</si>
  <si>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</si>
  <si>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</si>
  <si>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</si>
  <si>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</si>
  <si>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</si>
  <si>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</si>
  <si>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</si>
  <si>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</si>
  <si>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</si>
  <si>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</si>
  <si>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</si>
  <si>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</si>
  <si>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</si>
  <si>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</si>
  <si>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</si>
  <si>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</si>
  <si>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</si>
  <si>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</si>
  <si>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</si>
  <si>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</si>
  <si>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</si>
  <si>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</si>
  <si>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</si>
  <si>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</si>
  <si>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</si>
  <si>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</si>
  <si>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</si>
  <si>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</si>
  <si>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</si>
  <si>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</si>
  <si>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</si>
  <si>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</si>
  <si>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</si>
  <si>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</si>
  <si>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</si>
  <si>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</si>
  <si>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</si>
  <si>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</si>
  <si>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</si>
  <si>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</si>
  <si>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</si>
  <si>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</si>
  <si>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</si>
  <si>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</si>
  <si>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</si>
  <si>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</si>
  <si>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</si>
  <si>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</si>
  <si>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</si>
  <si>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</si>
  <si>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</si>
  <si>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</si>
  <si>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</si>
  <si>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</si>
  <si>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</si>
  <si>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</si>
  <si>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</si>
  <si>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</si>
  <si>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</si>
  <si>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</si>
  <si>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</si>
  <si>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</si>
  <si>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</si>
  <si>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</si>
  <si>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</si>
  <si>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</si>
  <si>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</si>
  <si>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</si>
  <si>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</si>
  <si>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</si>
  <si>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</si>
  <si>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</si>
  <si>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</si>
  <si>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</si>
  <si>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</si>
  <si>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</si>
  <si>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</si>
  <si>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</si>
  <si>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</si>
  <si>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</si>
  <si>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</si>
  <si>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</si>
  <si>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</si>
  <si>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</si>
  <si>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</si>
  <si>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</si>
  <si>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</si>
  <si>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</si>
  <si>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</si>
  <si>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</si>
  <si>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</si>
  <si>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</si>
  <si>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</si>
  <si>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</si>
  <si>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</si>
  <si>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</si>
  <si>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</si>
  <si>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</si>
  <si>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</si>
  <si>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</si>
  <si>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</si>
  <si>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</si>
  <si>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</si>
  <si>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</si>
  <si>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</si>
  <si>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</si>
  <si>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</si>
  <si>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</si>
  <si>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</si>
  <si>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</si>
  <si>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</si>
  <si>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</si>
  <si>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</si>
  <si>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</si>
  <si>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</si>
  <si>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</si>
  <si>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</si>
  <si>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</si>
  <si>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</si>
  <si>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</si>
  <si>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</si>
  <si>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</si>
  <si>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</si>
  <si>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</si>
  <si>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</si>
  <si>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</si>
  <si>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</si>
  <si>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</si>
  <si>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</si>
  <si>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</si>
  <si>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</si>
  <si>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</si>
  <si>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</si>
  <si>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</si>
  <si>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</si>
  <si>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</si>
  <si>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</si>
  <si>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</si>
  <si>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</si>
  <si>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</si>
  <si>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</si>
  <si>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</si>
  <si>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</si>
  <si>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</si>
  <si>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</si>
  <si>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</si>
  <si>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</si>
  <si>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</si>
  <si>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</si>
  <si>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</si>
  <si>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</si>
  <si>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</si>
  <si>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</si>
  <si>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</si>
  <si>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</si>
  <si>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</si>
  <si>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</si>
  <si>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</si>
  <si>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</si>
  <si>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</si>
  <si>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</si>
  <si>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</si>
  <si>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</si>
  <si>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</si>
  <si>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</si>
  <si>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</si>
  <si>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</si>
  <si>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</si>
  <si>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</si>
  <si>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</si>
  <si>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</si>
  <si>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</si>
  <si>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</si>
  <si>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</si>
  <si>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</si>
  <si>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</si>
  <si>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</si>
  <si>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</si>
  <si>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</si>
  <si>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</si>
  <si>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</si>
  <si>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</si>
  <si>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</si>
  <si>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</si>
  <si>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</si>
  <si>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</si>
  <si>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</si>
  <si>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</si>
  <si>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</si>
  <si>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</si>
  <si>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</si>
  <si>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</si>
  <si>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</si>
  <si>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</si>
  <si>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</si>
  <si>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</si>
  <si>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</si>
  <si>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</si>
  <si>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</si>
  <si>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</si>
  <si>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</si>
  <si>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</si>
  <si>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</si>
  <si>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</si>
  <si>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</si>
  <si>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</si>
  <si>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</si>
  <si>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</si>
  <si>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</si>
  <si>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</si>
  <si>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</si>
  <si>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</si>
  <si>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</si>
  <si>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</si>
  <si>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</si>
  <si>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</si>
  <si>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</si>
  <si>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</si>
  <si>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</si>
  <si>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</si>
  <si>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</si>
  <si>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</si>
  <si>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</si>
  <si>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</si>
  <si>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</si>
  <si>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</si>
  <si>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</si>
  <si>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</si>
  <si>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</si>
  <si>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</si>
  <si>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</si>
  <si>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</si>
  <si>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</si>
  <si>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</si>
  <si>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</si>
  <si>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</si>
  <si>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</si>
  <si>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</si>
  <si>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</si>
  <si>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</si>
  <si>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</si>
  <si>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</si>
  <si>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</si>
  <si>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</si>
  <si>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</si>
  <si>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</si>
  <si>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</si>
  <si>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</si>
  <si>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</si>
  <si>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</si>
  <si>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</si>
  <si>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</si>
  <si>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</si>
  <si>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</si>
  <si>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</si>
  <si>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</si>
  <si>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</si>
  <si>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</si>
  <si>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</si>
  <si>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</si>
  <si>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</si>
  <si>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</si>
  <si>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</si>
  <si>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</si>
  <si>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</si>
  <si>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</si>
  <si>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</si>
  <si>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</si>
  <si>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</si>
  <si>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</si>
  <si>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</si>
  <si>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</si>
  <si>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</si>
  <si>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</si>
  <si>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</si>
  <si>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</si>
  <si>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</si>
  <si>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</si>
  <si>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</si>
  <si>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</si>
  <si>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</si>
  <si>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</si>
  <si>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</si>
  <si>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</si>
  <si>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</si>
  <si>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</si>
  <si>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</si>
  <si>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</si>
  <si>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</si>
  <si>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</si>
  <si>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</si>
  <si>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</si>
  <si>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</si>
  <si>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</si>
  <si>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</si>
  <si>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</si>
  <si>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</si>
  <si>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</si>
  <si>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</si>
  <si>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</si>
  <si>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</si>
  <si>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</si>
  <si>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</si>
  <si>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</si>
  <si>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</si>
  <si>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</si>
  <si>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</si>
  <si>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</si>
  <si>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</si>
  <si>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</si>
  <si>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</si>
  <si>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</si>
  <si>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</si>
  <si>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</si>
  <si>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</si>
  <si>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</si>
  <si>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</si>
  <si>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</si>
  <si>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</si>
  <si>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</si>
  <si>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</si>
  <si>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</si>
  <si>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</si>
  <si>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</si>
  <si>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</si>
  <si>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</si>
  <si>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</si>
  <si>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</si>
  <si>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</si>
  <si>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</si>
  <si>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</si>
  <si>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</si>
  <si>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</si>
  <si>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</si>
  <si>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</si>
  <si>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</si>
  <si>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</si>
  <si>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</si>
  <si>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</si>
  <si>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</si>
  <si>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</si>
  <si>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</si>
  <si>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</si>
  <si>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</si>
  <si>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</si>
  <si>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</si>
  <si>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</si>
  <si>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</si>
  <si>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</si>
  <si>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</si>
  <si>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</si>
  <si>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</si>
  <si>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</si>
  <si>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</si>
  <si>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</si>
  <si>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</si>
  <si>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</si>
  <si>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</si>
  <si>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</si>
  <si>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</si>
  <si>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</si>
  <si>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</si>
  <si>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</si>
  <si>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</si>
  <si>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</si>
  <si>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</si>
  <si>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</si>
  <si>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</si>
  <si>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</si>
  <si>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</si>
  <si>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</si>
  <si>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</si>
  <si>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</si>
  <si>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</si>
  <si>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</si>
  <si>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</si>
  <si>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</si>
  <si>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</si>
  <si>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</si>
  <si>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</si>
  <si>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</si>
  <si>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</si>
  <si>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</si>
  <si>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</si>
  <si>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</si>
  <si>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</si>
  <si>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</si>
  <si>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</si>
  <si>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</si>
  <si>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</si>
  <si>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</si>
  <si>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</si>
  <si>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</si>
  <si>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</si>
  <si>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</si>
  <si>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</si>
  <si>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</si>
  <si>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</si>
  <si>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</si>
  <si>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</si>
  <si>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</si>
  <si>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</si>
  <si>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</si>
  <si>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</si>
  <si>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</si>
  <si>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</si>
  <si>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</si>
  <si>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</si>
  <si>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</si>
  <si>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</si>
  <si>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</si>
  <si>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</si>
  <si>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</si>
  <si>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</si>
  <si>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</si>
  <si>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</si>
  <si>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</si>
  <si>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</si>
  <si>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</si>
  <si>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</si>
  <si>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</si>
  <si>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</si>
  <si>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</si>
  <si>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</si>
  <si>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</si>
  <si>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</si>
  <si>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</si>
  <si>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</si>
  <si>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</si>
  <si>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</si>
  <si>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</si>
  <si>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</si>
  <si>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</si>
  <si>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</si>
  <si>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</si>
  <si>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</si>
  <si>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</si>
  <si>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</si>
  <si>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</si>
  <si>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</si>
  <si>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</si>
  <si>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</si>
  <si>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</si>
  <si>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</si>
  <si>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</si>
  <si>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</si>
  <si>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</si>
  <si>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</si>
  <si>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</si>
  <si>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</si>
  <si>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</si>
  <si>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</si>
  <si>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</si>
  <si>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</si>
  <si>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</si>
  <si>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</si>
  <si>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</si>
  <si>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</si>
  <si>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</si>
  <si>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</si>
  <si>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</si>
  <si>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</si>
  <si>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</si>
  <si>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</si>
  <si>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</si>
  <si>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</si>
  <si>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</si>
  <si>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</si>
  <si>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</si>
  <si>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</si>
  <si>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</si>
  <si>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</si>
  <si>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</si>
  <si>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</si>
  <si>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</si>
  <si>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</si>
  <si>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</si>
  <si>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</si>
  <si>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</si>
  <si>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</si>
  <si>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</si>
  <si>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</si>
  <si>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</si>
  <si>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</si>
  <si>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</si>
  <si>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</si>
  <si>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</si>
  <si>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</si>
  <si>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</si>
  <si>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</si>
  <si>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</si>
  <si>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</si>
  <si>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</si>
  <si>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</si>
  <si>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</si>
  <si>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</si>
  <si>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</si>
  <si>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</si>
  <si>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</si>
  <si>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</si>
  <si>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</si>
  <si>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</si>
  <si>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</si>
  <si>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</si>
  <si>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</si>
  <si>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</si>
  <si>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</si>
  <si>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</si>
  <si>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</si>
  <si>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</si>
  <si>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</si>
  <si>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</si>
  <si>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</si>
  <si>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</si>
  <si>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</si>
  <si>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</si>
  <si>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</si>
  <si>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</si>
  <si>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</si>
  <si>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</si>
  <si>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</si>
  <si>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</si>
  <si>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</si>
  <si>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</si>
  <si>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</si>
  <si>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</si>
  <si>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</si>
  <si>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</si>
  <si>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</si>
  <si>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</si>
  <si>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</si>
  <si>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</si>
  <si>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</si>
  <si>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</si>
  <si>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</si>
  <si>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</si>
  <si>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</si>
  <si>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</si>
  <si>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</si>
  <si>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</si>
  <si>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</si>
  <si>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</si>
  <si>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</si>
  <si>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</si>
  <si>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</si>
  <si>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</si>
  <si>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</si>
  <si>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</si>
  <si>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</si>
  <si>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</si>
  <si>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</si>
  <si>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</si>
  <si>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</si>
  <si>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</si>
  <si>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</si>
  <si>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</si>
  <si>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</si>
  <si>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</si>
  <si>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</si>
  <si>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</si>
  <si>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</si>
  <si>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</si>
  <si>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</si>
  <si>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</si>
  <si>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</si>
  <si>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</si>
  <si>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</si>
  <si>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</si>
  <si>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</si>
  <si>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</si>
  <si>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</si>
  <si>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</si>
  <si>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</si>
  <si>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</si>
  <si>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</si>
  <si>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</si>
  <si>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</si>
  <si>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</si>
  <si>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</si>
  <si>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</si>
  <si>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</si>
  <si>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</si>
  <si>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</si>
  <si>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</si>
  <si>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</si>
  <si>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</si>
  <si>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</si>
  <si>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</si>
  <si>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</si>
  <si>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</si>
  <si>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</si>
  <si>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</si>
  <si>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</si>
  <si>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</si>
  <si>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</si>
  <si>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</si>
  <si>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</si>
  <si>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</si>
  <si>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</si>
  <si>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</si>
  <si>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</si>
  <si>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</si>
  <si>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</si>
  <si>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</si>
  <si>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</si>
  <si>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</si>
  <si>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</si>
  <si>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</si>
  <si>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</si>
  <si>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</si>
  <si>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</si>
  <si>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</si>
  <si>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</si>
  <si>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</si>
  <si>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</si>
  <si>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</si>
  <si>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</si>
  <si>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</si>
  <si>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</si>
  <si>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</si>
  <si>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</si>
  <si>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</si>
  <si>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</si>
  <si>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</si>
  <si>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</si>
  <si>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</si>
  <si>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</si>
  <si>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</si>
  <si>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</si>
  <si>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</si>
  <si>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</si>
  <si>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</si>
  <si>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</si>
  <si>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</si>
  <si>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</si>
  <si>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</si>
  <si>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</si>
  <si>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</si>
  <si>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</si>
  <si>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</si>
  <si>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</si>
  <si>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</si>
  <si>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</si>
  <si>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</si>
  <si>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</si>
  <si>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</si>
  <si>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</si>
  <si>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</si>
  <si>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</si>
  <si>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</si>
  <si>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</si>
  <si>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</si>
  <si>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</si>
  <si>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</si>
  <si>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</si>
  <si>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</si>
  <si>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</si>
  <si>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</si>
  <si>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</si>
  <si>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</si>
  <si>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</si>
  <si>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</si>
  <si>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</si>
  <si>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</si>
  <si>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</si>
  <si>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</si>
  <si>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</si>
  <si>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</si>
  <si>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</si>
  <si>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</si>
  <si>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</si>
  <si>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</si>
  <si>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</si>
  <si>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</si>
  <si>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</si>
  <si>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</si>
  <si>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</si>
  <si>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</si>
  <si>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</si>
  <si>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</si>
  <si>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</si>
  <si>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</si>
  <si>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</si>
  <si>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</si>
  <si>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</si>
  <si>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</si>
  <si>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</si>
  <si>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</si>
  <si>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</si>
  <si>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</si>
  <si>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</si>
  <si>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</si>
  <si>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</si>
  <si>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</si>
  <si>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</si>
  <si>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</si>
  <si>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</si>
  <si>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</si>
  <si>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</si>
  <si>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</si>
  <si>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</si>
  <si>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</si>
  <si>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</si>
  <si>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</si>
  <si>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</si>
  <si>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</si>
  <si>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</si>
  <si>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</si>
  <si>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</si>
  <si>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</si>
  <si>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</si>
  <si>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</si>
  <si>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</si>
  <si>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</si>
  <si>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</si>
  <si>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</si>
  <si>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</si>
  <si>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</si>
  <si>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</si>
  <si>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</si>
  <si>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</si>
  <si>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</si>
  <si>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</si>
  <si>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</si>
  <si>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</si>
  <si>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</si>
  <si>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</si>
  <si>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</si>
  <si>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</si>
  <si>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</si>
  <si>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</si>
  <si>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</si>
  <si>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</si>
  <si>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</si>
  <si>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</si>
  <si>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</si>
  <si>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</si>
  <si>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</si>
  <si>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</si>
  <si>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</si>
  <si>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</si>
  <si>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</si>
  <si>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</si>
  <si>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</si>
  <si>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</si>
  <si>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</si>
  <si>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</si>
  <si>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</si>
  <si>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</si>
  <si>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</si>
  <si>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</si>
  <si>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</si>
  <si>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</si>
  <si>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</si>
  <si>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</si>
  <si>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</si>
  <si>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</si>
  <si>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</si>
  <si>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</si>
  <si>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</si>
  <si>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</si>
  <si>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</si>
  <si>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</si>
  <si>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</si>
  <si>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</si>
  <si>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</si>
  <si>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</si>
  <si>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</si>
  <si>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</si>
  <si>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</si>
  <si>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</si>
  <si>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</si>
  <si>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</si>
  <si>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</si>
  <si>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</si>
  <si>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</si>
  <si>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</si>
  <si>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</si>
  <si>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</si>
  <si>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</si>
  <si>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</si>
  <si>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</si>
  <si>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</si>
  <si>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</si>
  <si>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</si>
  <si>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</si>
  <si>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</si>
  <si>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</si>
  <si>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</si>
  <si>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</si>
  <si>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</si>
  <si>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</si>
  <si>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</si>
  <si>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</si>
  <si>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</si>
  <si>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</si>
  <si>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</si>
  <si>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</si>
  <si>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</si>
  <si>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</si>
  <si>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</si>
  <si>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</si>
  <si>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</si>
  <si>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</si>
  <si>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</si>
  <si>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</si>
  <si>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</si>
  <si>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</si>
  <si>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</si>
  <si>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</si>
  <si>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</si>
  <si>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</si>
  <si>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</si>
  <si>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</si>
  <si>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</si>
  <si>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</si>
  <si>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</si>
  <si>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</si>
  <si>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</si>
  <si>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</si>
  <si>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</si>
  <si>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</si>
  <si>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</si>
  <si>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</si>
  <si>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</si>
  <si>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</si>
  <si>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</si>
  <si>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</si>
  <si>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</si>
  <si>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</si>
  <si>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</si>
  <si>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</si>
  <si>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</si>
  <si>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</si>
  <si>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</si>
  <si>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</si>
  <si>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</si>
  <si>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</si>
  <si>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</si>
  <si>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</si>
  <si>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</si>
  <si>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</si>
  <si>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</si>
  <si>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</si>
  <si>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</si>
  <si>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</si>
  <si>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</si>
  <si>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</si>
  <si>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</si>
  <si>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</si>
  <si>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</si>
  <si>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</si>
  <si>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</si>
  <si>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</si>
  <si>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</si>
  <si>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</si>
  <si>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</si>
  <si>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</si>
  <si>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</si>
  <si>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</si>
  <si>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</si>
  <si>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</si>
  <si>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</si>
  <si>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</si>
  <si>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</si>
  <si>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</si>
  <si>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</si>
  <si>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</si>
  <si>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</si>
  <si>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</si>
  <si>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</si>
  <si>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</si>
  <si>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</si>
  <si>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</si>
  <si>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</si>
  <si>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</si>
  <si>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</si>
  <si>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</si>
  <si>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</si>
  <si>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</si>
  <si>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</si>
  <si>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</si>
  <si>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</si>
  <si>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</si>
  <si>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</si>
  <si>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</si>
  <si>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</si>
  <si>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</si>
  <si>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</si>
  <si>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</si>
  <si>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</si>
  <si>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</si>
  <si>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</si>
  <si>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</si>
  <si>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</si>
  <si>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</si>
  <si>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</si>
  <si>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</si>
  <si>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</si>
  <si>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</si>
  <si>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</si>
  <si>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</si>
  <si>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</si>
  <si>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</si>
  <si>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</si>
  <si>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</si>
  <si>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</si>
  <si>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</si>
  <si>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</si>
  <si>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</si>
  <si>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</si>
  <si>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</si>
  <si>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</si>
  <si>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</si>
  <si>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</si>
  <si>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</si>
  <si>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</si>
  <si>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</si>
  <si>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</si>
  <si>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</si>
  <si>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</si>
  <si>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</si>
  <si>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</si>
  <si>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</si>
  <si>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</si>
  <si>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</si>
  <si>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</si>
  <si>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</si>
  <si>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</si>
  <si>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</si>
  <si>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</si>
  <si>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</si>
  <si>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</si>
  <si>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</si>
  <si>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</si>
  <si>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</si>
  <si>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</si>
  <si>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</si>
  <si>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</si>
  <si>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</si>
  <si>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</si>
  <si>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</si>
  <si>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</si>
  <si>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</si>
  <si>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</si>
  <si>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</si>
  <si>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</si>
  <si>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</si>
  <si>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</si>
  <si>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</si>
  <si>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</si>
  <si>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</si>
  <si>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</si>
  <si>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</si>
  <si>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</si>
  <si>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</si>
  <si>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</si>
  <si>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</si>
  <si>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</si>
  <si>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</si>
  <si>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</si>
  <si>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</si>
  <si>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</si>
  <si>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</si>
  <si>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</si>
  <si>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</si>
  <si>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</si>
  <si>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</si>
  <si>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</si>
  <si>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</si>
  <si>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</si>
  <si>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</si>
  <si>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</si>
  <si>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</si>
  <si>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</si>
  <si>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</si>
  <si>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</si>
  <si>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</si>
  <si>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</si>
  <si>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</si>
  <si>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</si>
  <si>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</si>
  <si>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</si>
  <si>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</si>
  <si>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</si>
  <si>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</si>
  <si>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</si>
  <si>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</si>
  <si>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</si>
  <si>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</si>
  <si>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</si>
  <si>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</si>
  <si>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</si>
  <si>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</si>
  <si>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</si>
  <si>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</si>
  <si>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</si>
  <si>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</si>
  <si>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</si>
  <si>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</si>
  <si>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</si>
  <si>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</si>
  <si>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</si>
  <si>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</si>
  <si>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</si>
  <si>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</si>
  <si>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</si>
  <si>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</si>
  <si>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</si>
  <si>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</si>
  <si>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</si>
  <si>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</si>
  <si>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</si>
  <si>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</si>
  <si>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</si>
  <si>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</si>
  <si>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</si>
  <si>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</si>
  <si>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</si>
  <si>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</si>
  <si>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</si>
  <si>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</si>
  <si>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</si>
  <si>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</si>
  <si>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</si>
  <si>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</si>
  <si>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</si>
  <si>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</si>
  <si>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</si>
  <si>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</si>
  <si>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</si>
  <si>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</si>
  <si>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</si>
  <si>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</si>
  <si>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</si>
  <si>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</si>
  <si>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</si>
  <si>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</si>
  <si>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</si>
  <si>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</si>
  <si>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</si>
  <si>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</si>
  <si>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</si>
  <si>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</si>
  <si>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</si>
  <si>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</si>
  <si>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</si>
  <si>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</si>
  <si>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</si>
  <si>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</si>
  <si>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</si>
  <si>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</si>
  <si>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</si>
  <si>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</si>
  <si>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</si>
  <si>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</si>
  <si>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</si>
  <si>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</si>
  <si>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</si>
  <si>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</si>
  <si>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</si>
  <si>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</si>
  <si>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</si>
  <si>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</si>
  <si>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</si>
  <si>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</si>
  <si>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</si>
  <si>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</si>
  <si>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</si>
  <si>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</si>
  <si>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</si>
  <si>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</si>
  <si>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</si>
  <si>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</si>
  <si>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</si>
  <si>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</si>
  <si>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</si>
  <si>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</si>
  <si>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</si>
  <si>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</si>
  <si>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</si>
  <si>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</si>
  <si>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</si>
  <si>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</si>
  <si>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</si>
  <si>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</si>
  <si>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</si>
  <si>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</si>
  <si>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</si>
  <si>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</si>
  <si>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</si>
  <si>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</si>
  <si>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</si>
  <si>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</si>
  <si>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</si>
  <si>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</si>
  <si>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</si>
  <si>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</si>
  <si>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</si>
  <si>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</si>
  <si>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</si>
  <si>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</si>
  <si>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</si>
  <si>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</si>
  <si>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</si>
  <si>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</si>
  <si>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</si>
  <si>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</si>
  <si>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</si>
  <si>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</si>
  <si>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</si>
  <si>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</si>
  <si>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</si>
  <si>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</si>
  <si>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</si>
  <si>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</si>
  <si>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</si>
  <si>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</si>
  <si>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</si>
  <si>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</si>
  <si>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</si>
  <si>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</si>
  <si>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</si>
  <si>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</si>
  <si>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</si>
  <si>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</si>
  <si>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</si>
  <si>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</si>
  <si>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</si>
  <si>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</si>
  <si>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</si>
  <si>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</si>
  <si>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</si>
  <si>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</si>
  <si>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</si>
  <si>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</si>
  <si>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</si>
  <si>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</si>
  <si>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</si>
  <si>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</si>
  <si>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</si>
  <si>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</si>
  <si>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</si>
  <si>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</si>
  <si>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</si>
  <si>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</si>
  <si>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</si>
  <si>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</si>
  <si>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</si>
  <si>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</si>
  <si>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</si>
  <si>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</si>
  <si>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</si>
  <si>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</si>
  <si>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</si>
  <si>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</si>
  <si>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</si>
  <si>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</si>
  <si>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</si>
  <si>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</si>
  <si>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</si>
  <si>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</si>
  <si>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</si>
  <si>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</si>
  <si>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</si>
  <si>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</si>
  <si>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</si>
  <si>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</si>
  <si>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</si>
  <si>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</si>
  <si>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</si>
  <si>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</si>
  <si>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</si>
  <si>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</si>
  <si>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</si>
  <si>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</si>
  <si>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</si>
  <si>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</si>
  <si>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</si>
  <si>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</si>
  <si>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</si>
  <si>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</si>
  <si>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</si>
  <si>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</si>
  <si>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</si>
  <si>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</si>
  <si>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</si>
  <si>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</si>
  <si>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</si>
  <si>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</si>
  <si>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</si>
  <si>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</si>
  <si>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</si>
  <si>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</si>
  <si>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</si>
  <si>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</si>
  <si>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</si>
  <si>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</si>
  <si>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</si>
  <si>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</si>
  <si>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</si>
  <si>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</si>
  <si>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</si>
  <si>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</si>
  <si>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</si>
  <si>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</si>
  <si>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</si>
  <si>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</si>
  <si>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</si>
  <si>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</si>
  <si>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</si>
  <si>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</si>
  <si>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</si>
  <si>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</si>
  <si>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</si>
  <si>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</si>
  <si>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</si>
  <si>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</si>
  <si>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</si>
  <si>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</si>
  <si>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</si>
  <si>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</si>
  <si>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</si>
  <si>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</si>
  <si>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</si>
  <si>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</si>
  <si>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</si>
  <si>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</si>
  <si>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</si>
  <si>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</si>
  <si>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</si>
  <si>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</si>
  <si>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</si>
  <si>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</si>
  <si>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</si>
  <si>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</si>
  <si>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</si>
  <si>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</si>
  <si>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</si>
  <si>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</si>
  <si>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</si>
  <si>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</si>
  <si>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</si>
  <si>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</si>
  <si>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</si>
  <si>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</si>
  <si>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</si>
  <si>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</si>
  <si>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</si>
  <si>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</si>
  <si>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</si>
  <si>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</si>
  <si>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</si>
  <si>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</si>
  <si>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</si>
  <si>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</si>
  <si>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</si>
  <si>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</si>
  <si>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</si>
  <si>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</si>
  <si>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</si>
  <si>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</si>
  <si>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</si>
  <si>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</si>
  <si>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</si>
  <si>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</si>
  <si>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</si>
  <si>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</si>
  <si>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</si>
  <si>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</si>
  <si>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</si>
  <si>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</si>
  <si>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</si>
  <si>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</si>
  <si>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</si>
  <si>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</si>
  <si>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</si>
  <si>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</si>
  <si>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</si>
  <si>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</si>
  <si>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</si>
  <si>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</si>
  <si>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</si>
  <si>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</si>
  <si>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</si>
  <si>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</si>
  <si>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</si>
  <si>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</si>
  <si>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</si>
  <si>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</si>
  <si>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</si>
  <si>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</si>
  <si>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</si>
  <si>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</si>
  <si>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</si>
  <si>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</si>
  <si>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</si>
  <si>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</si>
  <si>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</si>
  <si>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</si>
  <si>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</si>
  <si>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</si>
  <si>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</si>
  <si>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</si>
  <si>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</si>
  <si>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</si>
  <si>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</si>
  <si>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</si>
  <si>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</si>
  <si>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</si>
  <si>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</si>
  <si>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</si>
  <si>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</si>
  <si>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</si>
  <si>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</si>
  <si>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</si>
  <si>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</si>
  <si>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</si>
  <si>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</si>
  <si>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</si>
  <si>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</si>
  <si>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</si>
  <si>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</si>
  <si>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</si>
  <si>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</si>
  <si>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</si>
  <si>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</si>
  <si>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</si>
  <si>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</si>
  <si>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</si>
  <si>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</si>
  <si>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</si>
  <si>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</si>
  <si>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</si>
  <si>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</si>
  <si>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</si>
  <si>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</si>
  <si>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</si>
  <si>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</si>
  <si>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</si>
  <si>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</si>
  <si>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</si>
  <si>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</si>
  <si>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</si>
  <si>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</si>
  <si>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</si>
  <si>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</si>
  <si>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</si>
  <si>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</si>
  <si>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</si>
  <si>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</si>
  <si>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</si>
  <si>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</si>
  <si>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</si>
  <si>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</si>
  <si>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</si>
  <si>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</si>
  <si>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</si>
  <si>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</si>
  <si>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</si>
  <si>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</si>
  <si>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</si>
  <si>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</si>
  <si>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</si>
  <si>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</si>
  <si>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</si>
  <si>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</si>
  <si>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</si>
  <si>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</si>
  <si>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</si>
  <si>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</si>
  <si>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</si>
  <si>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</si>
  <si>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</si>
  <si>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</si>
  <si>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</si>
  <si>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</si>
  <si>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</si>
  <si>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</si>
  <si>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</si>
  <si>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</si>
  <si>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</si>
  <si>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</si>
  <si>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</si>
  <si>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</si>
  <si>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</si>
  <si>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</si>
  <si>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</si>
  <si>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</si>
  <si>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</si>
  <si>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</si>
  <si>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</si>
  <si>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</si>
  <si>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</si>
  <si>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</si>
  <si>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</si>
  <si>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</si>
  <si>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</si>
  <si>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</si>
  <si>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</si>
  <si>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</si>
  <si>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</si>
  <si>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</si>
  <si>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</si>
  <si>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</si>
  <si>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</si>
  <si>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</si>
  <si>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</si>
  <si>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</si>
  <si>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</si>
  <si>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</si>
  <si>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</si>
  <si>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</si>
  <si>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</si>
  <si>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</si>
  <si>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</si>
  <si>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</si>
  <si>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</si>
  <si>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</si>
  <si>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</si>
  <si>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</si>
  <si>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</si>
  <si>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</si>
  <si>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</si>
  <si>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</si>
  <si>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</si>
  <si>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</si>
  <si>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</si>
  <si>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</si>
  <si>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</si>
  <si>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</si>
  <si>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</si>
  <si>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</si>
  <si>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</si>
  <si>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</si>
  <si>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</si>
  <si>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</si>
  <si>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</si>
  <si>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</si>
  <si>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</si>
  <si>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</si>
  <si>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</si>
  <si>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</si>
  <si>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</si>
  <si>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</si>
  <si>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</si>
  <si>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</si>
  <si>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</si>
  <si>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</si>
  <si>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</si>
  <si>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</si>
  <si>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</si>
  <si>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</si>
  <si>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</si>
  <si>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</si>
  <si>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</si>
  <si>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</si>
  <si>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</si>
  <si>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</si>
  <si>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</si>
  <si>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</si>
  <si>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</si>
  <si>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</si>
  <si>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</si>
  <si>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</si>
  <si>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</si>
  <si>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</si>
  <si>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</si>
  <si>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</si>
  <si>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</si>
  <si>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</si>
  <si>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</si>
  <si>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</si>
  <si>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</si>
  <si>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</si>
  <si>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</si>
  <si>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</si>
  <si>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</si>
  <si>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</si>
  <si>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</si>
  <si>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</si>
  <si>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</si>
  <si>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</si>
  <si>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</si>
  <si>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</si>
  <si>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</si>
  <si>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</si>
  <si>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</si>
  <si>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</si>
  <si>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</si>
  <si>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</si>
  <si>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</si>
  <si>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</si>
  <si>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</si>
  <si>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</si>
  <si>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</si>
  <si>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</si>
  <si>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</si>
  <si>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</si>
  <si>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</si>
  <si>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</si>
  <si>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</si>
  <si>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</si>
  <si>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</si>
  <si>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</si>
  <si>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</si>
  <si>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</si>
  <si>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</si>
  <si>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</si>
  <si>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</si>
  <si>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</si>
  <si>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</si>
  <si>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</si>
  <si>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</si>
  <si>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</si>
  <si>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</si>
  <si>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</si>
  <si>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</si>
  <si>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</si>
  <si>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</si>
  <si>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</si>
  <si>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</si>
  <si>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</si>
  <si>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</si>
  <si>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</si>
  <si>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</si>
  <si>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</si>
  <si>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</si>
  <si>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</si>
  <si>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</si>
  <si>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</si>
  <si>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</si>
  <si>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</si>
  <si>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</si>
  <si>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</si>
  <si>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</si>
  <si>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</si>
  <si>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</si>
  <si>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</si>
  <si>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</si>
  <si>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</si>
  <si>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</si>
  <si>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</si>
  <si>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</si>
  <si>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</si>
  <si>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</si>
  <si>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</si>
  <si>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</si>
  <si>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</si>
  <si>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</si>
  <si>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</si>
  <si>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</si>
  <si>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</si>
  <si>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</si>
  <si>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</si>
  <si>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</si>
  <si>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</si>
  <si>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</si>
  <si>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</si>
  <si>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</si>
  <si>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</si>
  <si>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</si>
  <si>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</si>
  <si>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</si>
  <si>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</si>
  <si>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</si>
  <si>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</si>
  <si>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</si>
  <si>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</si>
  <si>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</si>
  <si>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</si>
  <si>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</si>
  <si>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</si>
  <si>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</si>
  <si>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</si>
  <si>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</si>
  <si>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</si>
  <si>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</si>
  <si>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</si>
  <si>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</si>
  <si>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</si>
  <si>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</si>
  <si>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</si>
  <si>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</si>
  <si>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</si>
  <si>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</si>
  <si>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</si>
  <si>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</si>
  <si>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</si>
  <si>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</si>
  <si>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</si>
  <si>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</si>
  <si>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</si>
  <si>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</si>
  <si>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</si>
  <si>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</si>
  <si>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</si>
  <si>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</si>
  <si>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</si>
  <si>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</si>
  <si>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</si>
  <si>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</si>
  <si>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</si>
  <si>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</si>
  <si>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</si>
  <si>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</si>
  <si>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</si>
  <si>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</si>
  <si>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</si>
  <si>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</si>
  <si>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</si>
  <si>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</si>
  <si>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</si>
  <si>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</si>
  <si>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</si>
  <si>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</si>
  <si>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</si>
  <si>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</si>
  <si>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</si>
  <si>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</si>
  <si>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</si>
  <si>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</si>
  <si>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</si>
  <si>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</si>
  <si>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</si>
  <si>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</si>
  <si>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</si>
  <si>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</si>
  <si>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</si>
  <si>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</si>
  <si>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</si>
  <si>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</si>
  <si>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</si>
  <si>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</si>
  <si>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</si>
  <si>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</si>
  <si>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</si>
  <si>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</si>
  <si>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</si>
  <si>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</si>
  <si>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</si>
  <si>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</si>
  <si>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</si>
  <si>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</si>
  <si>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</si>
  <si>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</si>
  <si>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</si>
  <si>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</si>
  <si>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</si>
  <si>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</si>
  <si>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</si>
  <si>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</si>
  <si>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</si>
  <si>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</si>
  <si>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</si>
  <si>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</si>
  <si>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</si>
  <si>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</si>
  <si>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</si>
  <si>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</si>
  <si>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</si>
  <si>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</si>
  <si>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</si>
  <si>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</si>
  <si>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</si>
  <si>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</si>
  <si>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</si>
  <si>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</si>
  <si>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</si>
  <si>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</si>
  <si>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</si>
  <si>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</si>
  <si>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</si>
  <si>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</si>
  <si>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</si>
  <si>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</si>
  <si>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</si>
  <si>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</si>
  <si>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</si>
  <si>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</si>
  <si>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</si>
  <si>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</si>
  <si>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</si>
  <si>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</si>
  <si>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</si>
  <si>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</si>
  <si>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</si>
  <si>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</si>
  <si>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</si>
  <si>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</si>
  <si>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</si>
  <si>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</si>
  <si>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</si>
  <si>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</si>
  <si>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</si>
  <si>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</si>
  <si>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</si>
  <si>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</si>
  <si>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</si>
  <si>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</si>
  <si>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</si>
  <si>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</si>
  <si>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</si>
  <si>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</si>
  <si>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</si>
  <si>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</si>
  <si>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</si>
  <si>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</si>
  <si>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</si>
  <si>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</si>
  <si>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</si>
  <si>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</si>
  <si>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</si>
  <si>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</si>
  <si>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</si>
  <si>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</si>
  <si>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</si>
  <si>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</si>
  <si>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</si>
  <si>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</si>
  <si>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</si>
  <si>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</si>
  <si>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</si>
  <si>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</si>
  <si>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</si>
  <si>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</si>
  <si>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</si>
  <si>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</si>
  <si>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</si>
  <si>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</si>
  <si>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</si>
  <si>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</si>
  <si>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</si>
  <si>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</si>
  <si>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</si>
  <si>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</si>
  <si>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</si>
  <si>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</si>
  <si>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</si>
  <si>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</si>
  <si>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</si>
  <si>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</si>
  <si>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</si>
  <si>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</si>
  <si>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</si>
  <si>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</si>
  <si>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</si>
  <si>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</si>
  <si>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</si>
  <si>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</si>
  <si>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</si>
  <si>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</si>
  <si>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</si>
  <si>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</si>
  <si>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</si>
  <si>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</si>
  <si>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</si>
  <si>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</si>
  <si>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</si>
  <si>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</si>
  <si>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</si>
  <si>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</si>
  <si>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</si>
  <si>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</si>
  <si>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</si>
  <si>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</si>
  <si>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</si>
  <si>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</si>
  <si>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</si>
  <si>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</si>
  <si>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</si>
  <si>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</si>
  <si>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</si>
  <si>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</si>
  <si>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</si>
  <si>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</si>
  <si>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</si>
  <si>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</si>
  <si>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</si>
  <si>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</si>
  <si>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</si>
  <si>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</si>
  <si>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</si>
  <si>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</si>
  <si>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</si>
  <si>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</si>
  <si>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</si>
  <si>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</si>
  <si>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</si>
  <si>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</si>
  <si>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</si>
  <si>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</si>
  <si>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</si>
  <si>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</si>
  <si>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</si>
  <si>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</si>
  <si>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</si>
  <si>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</si>
  <si>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</si>
  <si>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</si>
  <si>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</si>
  <si>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</si>
  <si>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</si>
  <si>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</si>
  <si>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</si>
  <si>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</si>
  <si>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</si>
  <si>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</si>
  <si>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</si>
  <si>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</si>
  <si>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</si>
  <si>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</si>
  <si>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</si>
  <si>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</si>
  <si>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</si>
  <si>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</si>
  <si>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</si>
  <si>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</si>
  <si>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</si>
  <si>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</si>
  <si>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</si>
  <si>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</si>
  <si>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</si>
  <si>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</si>
  <si>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</si>
  <si>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</si>
  <si>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</si>
  <si>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</si>
  <si>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</si>
  <si>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</si>
  <si>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</si>
  <si>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</si>
  <si>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</si>
  <si>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</si>
  <si>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</si>
  <si>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</si>
  <si>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</si>
  <si>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</si>
  <si>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</si>
  <si>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</si>
  <si>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</si>
  <si>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</si>
  <si>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</si>
  <si>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</si>
  <si>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</si>
  <si>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</si>
  <si>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</si>
  <si>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</si>
  <si>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</si>
  <si>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</si>
  <si>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</si>
  <si>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</si>
  <si>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</si>
  <si>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</si>
  <si>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</si>
  <si>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</si>
  <si>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</si>
  <si>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</si>
  <si>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</si>
  <si>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</si>
  <si>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</si>
  <si>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</si>
  <si>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</si>
  <si>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</si>
  <si>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</si>
  <si>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</si>
  <si>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</si>
  <si>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</si>
  <si>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</si>
  <si>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</si>
  <si>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</si>
  <si>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</si>
  <si>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</si>
  <si>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</si>
  <si>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</si>
  <si>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</si>
  <si>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</si>
  <si>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</si>
  <si>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</si>
  <si>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</si>
  <si>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</si>
  <si>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</si>
  <si>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</si>
  <si>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</si>
  <si>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</si>
  <si>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</si>
  <si>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</si>
  <si>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</si>
  <si>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</si>
  <si>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</si>
  <si>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</si>
  <si>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</si>
  <si>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</si>
  <si>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</si>
  <si>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</si>
  <si>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</si>
  <si>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</si>
  <si>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</si>
  <si>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</si>
  <si>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</si>
  <si>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</si>
  <si>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</si>
  <si>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</si>
  <si>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</si>
  <si>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</si>
  <si>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</si>
  <si>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</si>
  <si>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</si>
  <si>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</si>
  <si>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</si>
  <si>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</si>
  <si>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</si>
  <si>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</si>
  <si>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</si>
  <si>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</si>
  <si>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</si>
  <si>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</si>
  <si>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</si>
  <si>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</si>
  <si>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</si>
  <si>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</si>
  <si>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</si>
  <si>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</si>
  <si>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</si>
  <si>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</si>
  <si>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</si>
  <si>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</si>
  <si>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</si>
  <si>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</si>
  <si>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</si>
  <si>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</si>
  <si>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</si>
  <si>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</si>
  <si>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</si>
  <si>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</si>
  <si>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</si>
  <si>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</si>
  <si>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</si>
  <si>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</si>
  <si>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</si>
  <si>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</si>
  <si>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</si>
  <si>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</si>
  <si>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</si>
  <si>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</si>
  <si>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</si>
  <si>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</si>
  <si>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</si>
  <si>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</si>
  <si>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</si>
  <si>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</si>
  <si>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</si>
  <si>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</si>
  <si>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</si>
  <si>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</si>
  <si>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</si>
  <si>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</si>
  <si>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</si>
  <si>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</si>
  <si>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</si>
  <si>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</si>
  <si>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</si>
  <si>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</si>
  <si>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</si>
  <si>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</si>
  <si>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</si>
  <si>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</si>
  <si>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</si>
  <si>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</si>
  <si>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</si>
  <si>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</si>
  <si>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</si>
  <si>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</si>
  <si>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</si>
  <si>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</si>
  <si>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</si>
  <si>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</si>
  <si>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</si>
  <si>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</si>
  <si>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</si>
  <si>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</si>
  <si>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</si>
  <si>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</si>
  <si>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</si>
  <si>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</si>
  <si>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</si>
  <si>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</si>
  <si>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</si>
  <si>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</si>
  <si>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</si>
  <si>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</si>
  <si>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</si>
  <si>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</si>
  <si>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</si>
  <si>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</si>
  <si>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</si>
  <si>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</si>
  <si>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</si>
  <si>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</si>
  <si>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</si>
  <si>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</si>
  <si>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</si>
  <si>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</si>
  <si>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</si>
  <si>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</si>
  <si>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</si>
  <si>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</si>
  <si>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</si>
  <si>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</si>
  <si>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</si>
  <si>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</si>
  <si>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</si>
  <si>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</si>
  <si>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</si>
  <si>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</si>
  <si>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</si>
  <si>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</si>
  <si>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</si>
  <si>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</si>
  <si>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</si>
  <si>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</si>
  <si>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</si>
  <si>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</si>
  <si>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</si>
  <si>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</si>
  <si>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</si>
  <si>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</si>
  <si>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</si>
  <si>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</si>
  <si>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</si>
  <si>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</si>
  <si>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</si>
  <si>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</si>
  <si>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</si>
  <si>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</si>
  <si>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</si>
  <si>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</si>
  <si>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</si>
  <si>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</si>
  <si>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</si>
  <si>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</si>
  <si>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</si>
  <si>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</si>
  <si>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</si>
  <si>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</si>
  <si>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</si>
  <si>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</si>
  <si>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</si>
  <si>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</si>
  <si>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</si>
  <si>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</si>
  <si>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</si>
  <si>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</si>
  <si>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</si>
  <si>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</si>
  <si>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</si>
  <si>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</si>
  <si>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</si>
  <si>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</si>
  <si>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</si>
  <si>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</si>
  <si>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</si>
  <si>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</si>
  <si>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</si>
  <si>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</si>
  <si>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</si>
  <si>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</si>
  <si>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</si>
  <si>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</si>
  <si>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</si>
  <si>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</si>
  <si>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</si>
  <si>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</si>
  <si>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</si>
  <si>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</si>
  <si>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</si>
  <si>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</si>
  <si>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</si>
  <si>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</si>
  <si>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</si>
  <si>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</si>
  <si>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</si>
  <si>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</si>
  <si>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</si>
  <si>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</si>
  <si>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</si>
  <si>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</si>
  <si>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</si>
  <si>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</si>
  <si>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</si>
  <si>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</si>
  <si>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</si>
  <si>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</si>
  <si>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</si>
  <si>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</si>
  <si>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</si>
  <si>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</si>
  <si>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</si>
  <si>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</si>
  <si>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</si>
  <si>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</si>
  <si>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</si>
  <si>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</si>
  <si>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</si>
  <si>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</si>
  <si>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</si>
  <si>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</si>
  <si>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</si>
  <si>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</si>
  <si>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</si>
  <si>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</si>
  <si>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</si>
  <si>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</si>
  <si>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</si>
  <si>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</si>
  <si>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</si>
  <si>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</si>
  <si>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</si>
  <si>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</si>
  <si>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</si>
  <si>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</si>
  <si>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</si>
  <si>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</si>
  <si>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</si>
  <si>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</si>
  <si>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</si>
  <si>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</si>
  <si>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</si>
  <si>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</si>
  <si>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</si>
  <si>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</si>
  <si>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</si>
  <si>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</si>
  <si>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</si>
  <si>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</si>
  <si>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</si>
  <si>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</si>
  <si>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</si>
  <si>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</si>
  <si>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</si>
  <si>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</si>
  <si>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</si>
  <si>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</si>
  <si>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</si>
  <si>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</si>
  <si>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</si>
  <si>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</si>
  <si>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</si>
  <si>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</si>
  <si>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</si>
  <si>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</si>
  <si>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</si>
  <si>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</si>
  <si>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</si>
  <si>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</si>
  <si>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</si>
  <si>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</si>
  <si>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</si>
  <si>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</si>
  <si>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</si>
  <si>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</si>
  <si>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</si>
  <si>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</si>
  <si>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</si>
  <si>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</si>
  <si>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</si>
  <si>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</si>
  <si>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</si>
  <si>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</si>
  <si>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</si>
  <si>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</si>
  <si>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</si>
  <si>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</si>
  <si>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</si>
  <si>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</si>
  <si>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</si>
  <si>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</si>
  <si>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</si>
  <si>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</si>
  <si>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</si>
  <si>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</si>
  <si>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</si>
  <si>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</si>
  <si>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</si>
  <si>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</si>
  <si>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</si>
  <si>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</si>
  <si>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</si>
  <si>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</si>
  <si>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</si>
  <si>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</si>
  <si>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</si>
  <si>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</si>
  <si>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</si>
  <si>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</si>
  <si>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</si>
  <si>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</si>
  <si>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</si>
  <si>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</si>
  <si>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</si>
  <si>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</si>
  <si>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</si>
  <si>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</si>
  <si>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</si>
  <si>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</si>
  <si>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</si>
  <si>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</si>
  <si>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</si>
  <si>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</si>
  <si>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</si>
  <si>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</si>
  <si>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</si>
  <si>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</si>
  <si>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</si>
  <si>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</si>
  <si>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</si>
  <si>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</si>
  <si>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</si>
  <si>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</si>
  <si>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</si>
  <si>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</si>
  <si>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</si>
  <si>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</si>
  <si>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</si>
  <si>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</si>
  <si>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</si>
  <si>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</si>
  <si>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</si>
  <si>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</si>
  <si>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</si>
  <si>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</si>
  <si>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</si>
  <si>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</si>
  <si>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</si>
  <si>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</si>
  <si>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</si>
  <si>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</si>
  <si>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</si>
  <si>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</si>
  <si>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</si>
  <si>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</si>
  <si>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</si>
  <si>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</si>
  <si>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</si>
  <si>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</si>
  <si>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</si>
  <si>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</si>
  <si>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</si>
  <si>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</si>
  <si>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</si>
  <si>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</si>
  <si>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</si>
  <si>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</si>
  <si>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</si>
  <si>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</si>
  <si>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</si>
  <si>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</si>
  <si>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</si>
  <si>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</si>
  <si>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</si>
  <si>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</si>
  <si>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</si>
  <si>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</si>
  <si>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</si>
  <si>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</si>
  <si>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</si>
  <si>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</si>
  <si>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</si>
  <si>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</si>
  <si>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</si>
  <si>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</si>
  <si>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</si>
  <si>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</si>
  <si>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</si>
  <si>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</si>
  <si>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</si>
  <si>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</si>
  <si>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</si>
  <si>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</si>
  <si>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</si>
  <si>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</si>
  <si>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</si>
  <si>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</si>
  <si>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</si>
  <si>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</si>
  <si>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</si>
  <si>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</si>
  <si>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</si>
  <si>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</si>
  <si>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</si>
  <si>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</si>
  <si>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</si>
  <si>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</si>
  <si>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</si>
  <si>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</si>
  <si>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</si>
  <si>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</si>
  <si>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</si>
  <si>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</si>
  <si>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</si>
  <si>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</si>
  <si>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</si>
  <si>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</si>
  <si>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</si>
  <si>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</si>
  <si>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</si>
  <si>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</si>
  <si>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</si>
  <si>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</si>
  <si>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</si>
  <si>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</si>
  <si>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</si>
  <si>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</si>
  <si>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</si>
  <si>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</si>
  <si>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</si>
  <si>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</si>
  <si>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</si>
  <si>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</si>
  <si>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</si>
  <si>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</si>
  <si>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</si>
  <si>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</si>
  <si>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</si>
  <si>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</si>
  <si>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</si>
  <si>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</si>
  <si>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</si>
  <si>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</si>
  <si>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</si>
  <si>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</si>
  <si>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</si>
  <si>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</si>
  <si>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</si>
  <si>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</si>
  <si>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</si>
  <si>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</si>
  <si>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</si>
  <si>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</si>
  <si>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</si>
  <si>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</si>
  <si>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</si>
  <si>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</si>
  <si>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</si>
  <si>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</si>
  <si>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</si>
  <si>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</si>
  <si>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</si>
  <si>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</si>
  <si>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</si>
  <si>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</si>
  <si>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</si>
  <si>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</si>
  <si>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</si>
  <si>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</si>
  <si>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</si>
  <si>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</si>
  <si>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</si>
  <si>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</si>
  <si>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</si>
  <si>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</si>
  <si>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</si>
  <si>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</si>
  <si>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</si>
  <si>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</si>
  <si>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</si>
  <si>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</si>
  <si>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</si>
  <si>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</si>
  <si>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</si>
  <si>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</si>
  <si>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</si>
  <si>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</si>
  <si>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</si>
  <si>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</si>
  <si>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</si>
  <si>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</si>
  <si>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</si>
  <si>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</si>
  <si>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</si>
  <si>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</si>
  <si>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</si>
  <si>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</si>
  <si>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</si>
  <si>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</si>
  <si>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</si>
  <si>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</si>
  <si>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</si>
  <si>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</si>
  <si>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</si>
  <si>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</si>
  <si>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</si>
  <si>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</si>
  <si>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</si>
  <si>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</si>
  <si>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</si>
  <si>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</si>
  <si>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</si>
  <si>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</si>
  <si>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</si>
  <si>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</si>
  <si>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</si>
  <si>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</si>
  <si>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</si>
  <si>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</si>
  <si>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</si>
  <si>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</si>
  <si>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</si>
  <si>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</si>
  <si>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</si>
  <si>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</si>
  <si>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</si>
  <si>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</si>
  <si>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</si>
  <si>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</si>
  <si>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</si>
  <si>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</si>
  <si>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</si>
  <si>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</si>
  <si>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</si>
  <si>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</si>
  <si>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</si>
  <si>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</si>
  <si>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</si>
  <si>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</si>
  <si>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</si>
  <si>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</si>
  <si>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</si>
  <si>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</si>
  <si>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</si>
  <si>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</si>
  <si>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</si>
  <si>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</si>
  <si>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</si>
  <si>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</si>
  <si>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</si>
  <si>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</si>
  <si>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</si>
  <si>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</si>
  <si>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</si>
  <si>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</si>
  <si>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</si>
  <si>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</si>
  <si>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</si>
  <si>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</si>
  <si>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</si>
  <si>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</si>
  <si>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</si>
  <si>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</si>
  <si>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</si>
  <si>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</si>
  <si>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</si>
  <si>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</si>
  <si>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</si>
  <si>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</si>
  <si>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</si>
  <si>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</si>
  <si>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</si>
  <si>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</si>
  <si>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</si>
  <si>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</si>
  <si>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</si>
  <si>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</si>
  <si>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</si>
  <si>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</si>
  <si>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</si>
  <si>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</si>
  <si>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</si>
  <si>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</si>
  <si>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</si>
  <si>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</si>
  <si>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</si>
  <si>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</si>
  <si>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</si>
  <si>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</si>
  <si>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</si>
  <si>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</si>
  <si>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</si>
  <si>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</si>
  <si>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</si>
  <si>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</si>
  <si>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</si>
  <si>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</si>
  <si>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</si>
  <si>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</si>
  <si>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</si>
  <si>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</si>
  <si>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</si>
  <si>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</si>
  <si>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</si>
  <si>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</si>
  <si>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</si>
  <si>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</si>
  <si>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</si>
  <si>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</si>
  <si>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</si>
  <si>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</si>
  <si>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</si>
  <si>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</si>
  <si>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</si>
  <si>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</si>
  <si>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</si>
  <si>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</si>
  <si>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</si>
  <si>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</si>
  <si>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</si>
  <si>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</si>
  <si>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</si>
  <si>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</si>
  <si>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</si>
  <si>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</si>
  <si>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</si>
  <si>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</si>
  <si>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</si>
  <si>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</si>
  <si>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</si>
  <si>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</si>
  <si>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</si>
  <si>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</si>
  <si>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</si>
  <si>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</si>
  <si>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</si>
  <si>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</si>
  <si>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</si>
  <si>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</si>
  <si>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</si>
  <si>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</si>
  <si>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</si>
  <si>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</si>
  <si>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</si>
  <si>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</si>
  <si>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</si>
  <si>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</si>
  <si>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</si>
  <si>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</si>
  <si>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</si>
  <si>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</si>
  <si>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</si>
  <si>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</si>
  <si>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</si>
  <si>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</si>
  <si>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</si>
  <si>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</si>
  <si>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</si>
  <si>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</si>
  <si>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</si>
  <si>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</si>
  <si>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</si>
  <si>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</si>
  <si>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</si>
  <si>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</si>
  <si>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</si>
  <si>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</si>
  <si>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</si>
  <si>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</si>
  <si>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</si>
  <si>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</si>
  <si>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</si>
  <si>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</si>
  <si>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</si>
  <si>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</si>
  <si>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</si>
  <si>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</si>
  <si>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</si>
  <si>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</si>
  <si>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</si>
  <si>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</si>
  <si>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</si>
  <si>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</si>
  <si>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</si>
  <si>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</si>
  <si>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</si>
  <si>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</si>
  <si>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</si>
  <si>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</si>
  <si>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</si>
  <si>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</si>
  <si>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</si>
  <si>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</si>
  <si>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</si>
  <si>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</si>
  <si>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</si>
  <si>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</si>
  <si>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</si>
  <si>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</si>
  <si>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</si>
  <si>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</si>
  <si>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</si>
  <si>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</si>
  <si>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</si>
  <si>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</si>
  <si>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</si>
  <si>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</si>
  <si>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</si>
  <si>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</si>
  <si>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</si>
  <si>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</si>
  <si>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</si>
  <si>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</si>
  <si>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</si>
  <si>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</si>
  <si>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</si>
  <si>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</si>
  <si>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</si>
  <si>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</si>
  <si>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</si>
  <si>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</si>
  <si>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</si>
  <si>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</si>
  <si>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</si>
  <si>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</si>
  <si>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</si>
  <si>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</si>
  <si>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</si>
  <si>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</si>
  <si>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</si>
  <si>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</si>
  <si>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</si>
  <si>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</si>
  <si>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</si>
  <si>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</si>
  <si>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</si>
  <si>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</si>
  <si>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</si>
  <si>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</si>
  <si>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</si>
  <si>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</si>
  <si>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</si>
  <si>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</si>
  <si>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</si>
  <si>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</si>
  <si>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</si>
  <si>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</si>
  <si>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</si>
  <si>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</si>
  <si>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</si>
  <si>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</si>
  <si>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</si>
  <si>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</si>
  <si>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</si>
  <si>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</si>
  <si>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</si>
  <si>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</si>
  <si>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</si>
  <si>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</si>
  <si>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</si>
  <si>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</si>
  <si>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</si>
  <si>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</si>
  <si>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</si>
  <si>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</si>
  <si>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</si>
  <si>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</si>
  <si>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</si>
  <si>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</si>
  <si>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</si>
  <si>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</si>
  <si>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</si>
  <si>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</si>
  <si>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</si>
  <si>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</si>
  <si>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</si>
  <si>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</si>
  <si>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</si>
  <si>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</si>
  <si>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</si>
  <si>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</si>
  <si>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</si>
  <si>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</si>
  <si>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</si>
  <si>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</si>
  <si>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</si>
  <si>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</si>
  <si>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</si>
  <si>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</si>
  <si>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</si>
  <si>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</si>
  <si>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</si>
  <si>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</si>
  <si>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</si>
  <si>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</si>
  <si>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</si>
  <si>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</si>
  <si>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</si>
  <si>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</si>
  <si>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</si>
  <si>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</si>
  <si>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</si>
  <si>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</si>
  <si>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</si>
  <si>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</si>
  <si>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</si>
  <si>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</si>
  <si>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</si>
  <si>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</si>
  <si>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</si>
  <si>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</si>
  <si>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</si>
  <si>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</si>
  <si>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</si>
  <si>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</si>
  <si>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</si>
  <si>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</si>
  <si>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</si>
  <si>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</si>
  <si>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</si>
  <si>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</si>
  <si>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</si>
  <si>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</si>
  <si>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</si>
  <si>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</si>
  <si>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</si>
  <si>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</si>
  <si>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</si>
  <si>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</si>
  <si>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</si>
  <si>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</si>
  <si>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</si>
  <si>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</si>
  <si>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</si>
  <si>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</si>
  <si>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</si>
  <si>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</si>
  <si>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</si>
  <si>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</si>
  <si>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</si>
  <si>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</si>
  <si>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</si>
  <si>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</si>
  <si>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</si>
  <si>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</si>
  <si>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</si>
  <si>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</si>
  <si>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</si>
  <si>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</si>
  <si>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</si>
  <si>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</si>
  <si>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</si>
  <si>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</si>
  <si>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</si>
  <si>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</si>
  <si>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</si>
  <si>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</si>
  <si>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</si>
  <si>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</si>
  <si>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</si>
  <si>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</si>
  <si>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</si>
  <si>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</si>
  <si>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</si>
  <si>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</si>
  <si>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</si>
  <si>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</si>
  <si>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</si>
  <si>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</si>
  <si>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</si>
  <si>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</si>
  <si>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</si>
  <si>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</si>
  <si>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</si>
  <si>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</si>
  <si>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</si>
  <si>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</si>
  <si>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</si>
  <si>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</si>
  <si>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</si>
  <si>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</si>
  <si>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</si>
  <si>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</si>
  <si>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</si>
  <si>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</si>
  <si>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</si>
  <si>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</si>
  <si>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</si>
  <si>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</si>
  <si>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</si>
  <si>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</si>
  <si>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</si>
  <si>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</si>
  <si>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</si>
  <si>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</si>
  <si>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</si>
  <si>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</si>
  <si>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</si>
  <si>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</si>
  <si>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</si>
  <si>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</si>
  <si>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</si>
  <si>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</si>
  <si>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</si>
  <si>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</si>
  <si>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</si>
  <si>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</si>
  <si>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</si>
  <si>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</si>
  <si>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</si>
  <si>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</si>
  <si>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</si>
  <si>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</si>
  <si>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</si>
  <si>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</si>
  <si>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</si>
  <si>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</si>
  <si>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</si>
  <si>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</si>
  <si>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</si>
  <si>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</si>
  <si>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</si>
  <si>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</si>
  <si>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</si>
  <si>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</si>
  <si>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</si>
  <si>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</si>
  <si>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</si>
  <si>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</si>
  <si>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</si>
  <si>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</si>
  <si>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</si>
  <si>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</si>
  <si>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</si>
  <si>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</si>
  <si>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</si>
  <si>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</si>
  <si>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</si>
  <si>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</si>
  <si>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</si>
  <si>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</si>
  <si>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</si>
  <si>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</si>
  <si>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</si>
  <si>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</si>
  <si>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</si>
  <si>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</si>
  <si>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</si>
  <si>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</si>
  <si>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</si>
  <si>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</si>
  <si>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</si>
  <si>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</si>
  <si>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</si>
  <si>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</si>
  <si>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</si>
  <si>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</si>
  <si>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</si>
  <si>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</si>
  <si>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</si>
  <si>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</si>
  <si>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</si>
  <si>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</si>
  <si>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</si>
  <si>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</si>
  <si>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</si>
  <si>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</si>
  <si>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</si>
  <si>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</si>
  <si>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</si>
  <si>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</si>
  <si>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</si>
  <si>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</si>
  <si>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</si>
  <si>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</si>
  <si>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</si>
  <si>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</si>
  <si>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</si>
  <si>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</si>
  <si>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</si>
  <si>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</si>
  <si>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</si>
  <si>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</si>
  <si>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</si>
  <si>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</si>
  <si>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</si>
  <si>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</si>
  <si>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</si>
  <si>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</si>
  <si>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</si>
  <si>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</si>
  <si>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</si>
  <si>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</si>
  <si>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</si>
  <si>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</si>
  <si>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</si>
  <si>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</si>
  <si>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</si>
  <si>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</si>
  <si>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</si>
  <si>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</si>
  <si>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</si>
  <si>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</si>
  <si>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</si>
  <si>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</si>
  <si>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</si>
  <si>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</si>
  <si>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</si>
  <si>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</si>
  <si>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</si>
  <si>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</si>
  <si>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</si>
  <si>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</si>
  <si>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</si>
  <si>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</si>
  <si>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</si>
  <si>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</si>
  <si>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</si>
  <si>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</si>
  <si>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</si>
  <si>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</si>
  <si>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</si>
  <si>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</si>
  <si>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</si>
  <si>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</si>
  <si>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</si>
  <si>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</si>
  <si>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</si>
  <si>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</si>
  <si>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</si>
  <si>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</si>
  <si>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</si>
  <si>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</si>
  <si>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</si>
  <si>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</si>
  <si>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</si>
  <si>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</si>
  <si>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</si>
  <si>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</si>
  <si>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</si>
  <si>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</si>
  <si>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</si>
  <si>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</si>
  <si>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</si>
  <si>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</si>
  <si>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</si>
  <si>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</si>
  <si>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</si>
  <si>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</si>
  <si>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</si>
  <si>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</si>
  <si>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</si>
  <si>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</si>
  <si>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</si>
  <si>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</si>
  <si>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</si>
  <si>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</si>
  <si>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</si>
  <si>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</si>
  <si>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</si>
  <si>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</si>
  <si>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</si>
  <si>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</si>
  <si>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</si>
  <si>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</si>
  <si>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</si>
  <si>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</si>
  <si>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</si>
  <si>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</si>
  <si>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</si>
  <si>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</si>
  <si>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</si>
  <si>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</si>
  <si>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</si>
  <si>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</si>
  <si>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</si>
  <si>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</si>
  <si>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</si>
  <si>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</si>
  <si>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</si>
  <si>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</si>
  <si>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</si>
  <si>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</si>
  <si>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</si>
  <si>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</si>
  <si>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</si>
  <si>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</si>
  <si>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</si>
  <si>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</si>
  <si>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</si>
  <si>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</si>
  <si>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</si>
  <si>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</si>
  <si>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</si>
  <si>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</si>
  <si>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</si>
  <si>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</si>
  <si>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</si>
  <si>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</si>
  <si>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</si>
  <si>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</si>
  <si>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</si>
  <si>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</si>
  <si>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</si>
  <si>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</si>
  <si>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</si>
  <si>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</si>
  <si>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</si>
  <si>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</si>
  <si>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</si>
  <si>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</si>
  <si>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</si>
  <si>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</si>
  <si>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</si>
  <si>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</si>
  <si>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</si>
  <si>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</si>
  <si>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</si>
  <si>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</si>
  <si>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</si>
  <si>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</si>
  <si>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</si>
  <si>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</si>
  <si>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</si>
  <si>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</si>
  <si>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</si>
  <si>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</si>
  <si>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</si>
  <si>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</si>
  <si>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</si>
  <si>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</si>
  <si>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</si>
  <si>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</si>
  <si>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</si>
  <si>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</si>
  <si>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</si>
  <si>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</si>
  <si>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</si>
  <si>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</si>
  <si>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</si>
  <si>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</si>
  <si>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</si>
  <si>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</si>
  <si>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</si>
  <si>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</si>
  <si>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</si>
  <si>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</si>
  <si>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</si>
  <si>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</si>
  <si>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</si>
  <si>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</si>
  <si>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</si>
  <si>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</si>
  <si>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</si>
  <si>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</si>
  <si>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</si>
  <si>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</si>
  <si>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</si>
  <si>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</si>
  <si>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</si>
  <si>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</si>
  <si>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</si>
  <si>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</si>
  <si>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</si>
  <si>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</si>
  <si>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</si>
  <si>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</si>
  <si>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</si>
  <si>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</si>
  <si>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</si>
  <si>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</si>
  <si>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</si>
  <si>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</si>
  <si>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</si>
  <si>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</si>
  <si>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</si>
  <si>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</si>
  <si>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</si>
  <si>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</si>
  <si>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</si>
  <si>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</si>
  <si>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</si>
  <si>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</si>
  <si>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</si>
  <si>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</si>
  <si>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</si>
  <si>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</si>
  <si>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</si>
  <si>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</si>
  <si>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</si>
  <si>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</si>
  <si>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</si>
  <si>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</si>
  <si>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</si>
  <si>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</si>
  <si>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</si>
  <si>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</si>
  <si>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</si>
  <si>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</si>
  <si>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</si>
  <si>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</si>
  <si>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</si>
  <si>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</si>
  <si>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</si>
  <si>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</si>
  <si>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</si>
  <si>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</si>
  <si>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</si>
  <si>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</si>
  <si>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</si>
  <si>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</si>
  <si>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</si>
  <si>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</si>
  <si>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</si>
  <si>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</si>
  <si>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</si>
  <si>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</si>
  <si>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</si>
  <si>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</si>
  <si>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</si>
  <si>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</si>
  <si>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</si>
  <si>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</si>
  <si>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</si>
  <si>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</si>
  <si>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</si>
  <si>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</si>
  <si>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</si>
  <si>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</si>
  <si>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</si>
  <si>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</si>
  <si>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</si>
  <si>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</si>
  <si>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</si>
  <si>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</si>
  <si>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</si>
  <si>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</si>
  <si>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</si>
  <si>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</si>
  <si>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</si>
  <si>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</si>
  <si>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</si>
  <si>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</si>
  <si>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</si>
  <si>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</si>
  <si>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</si>
  <si>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</si>
  <si>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</si>
  <si>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</si>
  <si>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</si>
  <si>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</si>
  <si>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</si>
  <si>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</si>
  <si>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</si>
  <si>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</si>
  <si>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</si>
  <si>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</si>
  <si>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</si>
  <si>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</si>
  <si>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</si>
  <si>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</si>
  <si>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</si>
  <si>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</si>
  <si>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</si>
  <si>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</si>
  <si>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</si>
  <si>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</si>
  <si>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</si>
  <si>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</si>
  <si>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</si>
  <si>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</si>
  <si>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</si>
  <si>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</si>
  <si>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</si>
  <si>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</si>
  <si>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</si>
  <si>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</si>
  <si>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</si>
  <si>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</si>
  <si>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</si>
  <si>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</si>
  <si>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</si>
  <si>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</si>
  <si>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</si>
  <si>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</si>
  <si>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</si>
  <si>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</si>
  <si>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</si>
  <si>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</si>
  <si>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</si>
  <si>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</si>
  <si>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</si>
  <si>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</si>
  <si>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</si>
  <si>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</si>
  <si>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</si>
  <si>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</si>
  <si>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</si>
  <si>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</si>
  <si>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</si>
  <si>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</si>
  <si>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</si>
  <si>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</si>
  <si>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</si>
  <si>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</si>
  <si>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</si>
  <si>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</si>
  <si>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</si>
  <si>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</si>
  <si>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</si>
  <si>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</si>
  <si>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</si>
  <si>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</si>
  <si>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</si>
  <si>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</si>
  <si>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</si>
  <si>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</si>
  <si>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</si>
  <si>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</si>
  <si>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</si>
  <si>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</si>
  <si>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</si>
  <si>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</si>
  <si>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</si>
  <si>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</si>
  <si>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</si>
  <si>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</si>
  <si>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</si>
  <si>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</si>
  <si>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</si>
  <si>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</si>
  <si>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</si>
  <si>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</si>
  <si>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</si>
  <si>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</si>
  <si>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</si>
  <si>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</si>
  <si>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</si>
  <si>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</si>
  <si>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</si>
  <si>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</si>
  <si>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</si>
  <si>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</si>
  <si>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</si>
  <si>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</si>
  <si>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</si>
  <si>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</si>
  <si>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</si>
  <si>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</si>
  <si>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</si>
  <si>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</si>
  <si>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</si>
  <si>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</si>
  <si>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</si>
  <si>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</si>
  <si>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</si>
  <si>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</si>
  <si>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</si>
  <si>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</si>
  <si>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</si>
  <si>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</si>
  <si>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</si>
  <si>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</si>
  <si>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</si>
  <si>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</si>
  <si>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</si>
  <si>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</si>
  <si>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</si>
  <si>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</si>
  <si>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</si>
  <si>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</si>
  <si>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</si>
  <si>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</si>
  <si>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</si>
  <si>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</si>
  <si>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</si>
  <si>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</si>
  <si>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</si>
  <si>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</si>
  <si>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</si>
  <si>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</si>
  <si>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</si>
  <si>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</si>
  <si>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</si>
  <si>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</si>
  <si>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</si>
  <si>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</si>
  <si>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</si>
  <si>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</si>
  <si>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</si>
  <si>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</si>
  <si>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</si>
  <si>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</si>
  <si>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</si>
  <si>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</si>
  <si>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</si>
  <si>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</si>
  <si>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</si>
  <si>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</si>
  <si>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</si>
  <si>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</si>
  <si>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</si>
  <si>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</si>
  <si>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</si>
  <si>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</si>
  <si>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</si>
  <si>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</si>
  <si>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</si>
  <si>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</si>
  <si>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</si>
  <si>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</si>
  <si>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</si>
  <si>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</si>
  <si>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</si>
  <si>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</si>
  <si>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</si>
  <si>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</si>
  <si>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</si>
  <si>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</si>
  <si>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</si>
  <si>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</si>
  <si>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</si>
  <si>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</si>
  <si>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</si>
  <si>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</si>
  <si>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</si>
  <si>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</si>
  <si>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</si>
  <si>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</si>
  <si>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</si>
  <si>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</si>
  <si>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</si>
  <si>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</si>
  <si>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</si>
  <si>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</si>
  <si>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</si>
  <si>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</si>
  <si>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</si>
  <si>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</si>
  <si>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</si>
  <si>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</si>
  <si>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</si>
  <si>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</si>
  <si>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</si>
  <si>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</si>
  <si>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</si>
  <si>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</si>
  <si>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</si>
  <si>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</si>
  <si>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</si>
  <si>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</si>
  <si>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</si>
  <si>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</si>
  <si>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</si>
  <si>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</si>
  <si>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</si>
  <si>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</si>
  <si>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</si>
  <si>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</si>
  <si>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</si>
  <si>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</si>
  <si>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</si>
  <si>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</si>
  <si>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</si>
  <si>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</si>
  <si>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</si>
  <si>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</si>
  <si>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</si>
  <si>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</si>
  <si>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</si>
  <si>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</si>
  <si>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</si>
  <si>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</si>
  <si>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</si>
  <si>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</si>
  <si>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</si>
  <si>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</si>
  <si>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</si>
  <si>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</si>
  <si>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</si>
  <si>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</si>
  <si>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</si>
  <si>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</si>
  <si>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</si>
  <si>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</si>
  <si>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</si>
  <si>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</si>
  <si>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</si>
  <si>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</si>
  <si>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</si>
  <si>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</si>
  <si>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</si>
  <si>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</si>
  <si>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</si>
  <si>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</si>
  <si>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</si>
  <si>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</si>
  <si>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</si>
  <si>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</si>
  <si>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</si>
  <si>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</si>
  <si>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</si>
  <si>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</si>
  <si>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</si>
  <si>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</si>
  <si>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</si>
  <si>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</si>
  <si>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</si>
  <si>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</si>
  <si>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</si>
  <si>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</si>
  <si>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</si>
  <si>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</si>
  <si>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</si>
  <si>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</si>
  <si>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</si>
  <si>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</si>
  <si>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</si>
  <si>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</si>
  <si>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</si>
  <si>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</si>
  <si>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</si>
  <si>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</si>
  <si>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</si>
  <si>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</si>
  <si>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</si>
  <si>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</si>
  <si>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</si>
  <si>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</si>
  <si>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</si>
  <si>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</si>
  <si>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</si>
  <si>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</si>
  <si>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</si>
  <si>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</si>
  <si>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</si>
  <si>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</si>
  <si>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</si>
  <si>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</si>
  <si>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</si>
  <si>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</si>
  <si>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</si>
  <si>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</si>
  <si>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</si>
  <si>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</si>
  <si>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</si>
  <si>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</si>
  <si>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</si>
  <si>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</si>
  <si>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</si>
  <si>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</si>
  <si>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</si>
  <si>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</si>
  <si>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</si>
  <si>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</si>
  <si>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</si>
  <si>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</si>
  <si>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</si>
  <si>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</si>
  <si>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</si>
  <si>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</si>
  <si>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</si>
  <si>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</si>
  <si>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</si>
  <si>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</si>
  <si>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</si>
  <si>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</si>
  <si>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</si>
  <si>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</si>
  <si>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</si>
  <si>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</si>
  <si>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</si>
  <si>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</si>
  <si>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</si>
  <si>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</si>
  <si>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</si>
  <si>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</si>
  <si>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</si>
  <si>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</si>
  <si>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</si>
  <si>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</si>
  <si>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</si>
  <si>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</si>
  <si>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</si>
  <si>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</si>
  <si>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</si>
  <si>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</si>
  <si>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</si>
  <si>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</si>
  <si>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</si>
  <si>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</si>
  <si>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</si>
  <si>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</si>
  <si>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</si>
  <si>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</si>
  <si>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</si>
  <si>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</si>
  <si>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</si>
  <si>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</si>
  <si>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</si>
  <si>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</si>
  <si>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</si>
  <si>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</si>
  <si>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</si>
  <si>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</si>
  <si>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</si>
  <si>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</si>
  <si>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</si>
  <si>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</si>
  <si>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</si>
  <si>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</si>
  <si>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</si>
  <si>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</si>
  <si>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</si>
  <si>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</si>
  <si>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</si>
  <si>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</si>
  <si>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</si>
  <si>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</si>
  <si>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</si>
  <si>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</si>
  <si>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</si>
  <si>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</si>
  <si>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</si>
  <si>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</si>
  <si>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</si>
  <si>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</si>
  <si>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</si>
  <si>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</si>
  <si>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</si>
  <si>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</si>
  <si>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</si>
  <si>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</si>
  <si>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</si>
  <si>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</si>
  <si>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</si>
  <si>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</si>
  <si>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</si>
  <si>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</si>
  <si>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</si>
  <si>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</si>
  <si>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</si>
  <si>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</si>
  <si>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</si>
  <si>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</si>
  <si>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</si>
  <si>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</si>
  <si>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</si>
  <si>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</si>
  <si>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</si>
  <si>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</si>
  <si>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</si>
  <si>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</si>
  <si>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</si>
  <si>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</si>
  <si>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</si>
  <si>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</si>
  <si>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</si>
  <si>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</si>
  <si>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</si>
  <si>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</si>
  <si>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</si>
  <si>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</si>
  <si>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</si>
  <si>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</si>
  <si>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</si>
  <si>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</si>
  <si>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</si>
  <si>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</si>
  <si>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</si>
  <si>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</si>
  <si>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</si>
  <si>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</si>
  <si>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</si>
  <si>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</si>
  <si>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</si>
  <si>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</si>
  <si>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</si>
  <si>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</si>
  <si>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</si>
  <si>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</si>
  <si>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</si>
  <si>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</si>
  <si>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</si>
  <si>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</si>
  <si>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</si>
  <si>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</si>
  <si>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</si>
  <si>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</si>
  <si>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</si>
  <si>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</si>
  <si>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</si>
  <si>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</si>
  <si>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</si>
  <si>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</si>
  <si>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</si>
  <si>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</si>
  <si>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</si>
  <si>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</si>
  <si>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</si>
  <si>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</si>
  <si>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</si>
  <si>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</si>
  <si>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</si>
  <si>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</si>
  <si>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</si>
  <si>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</si>
  <si>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</si>
  <si>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</si>
  <si>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</si>
  <si>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</si>
  <si>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</si>
  <si>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</si>
  <si>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</si>
  <si>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</si>
  <si>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</si>
  <si>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</si>
  <si>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</si>
  <si>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</si>
  <si>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</si>
  <si>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</si>
  <si>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</si>
  <si>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</si>
  <si>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</si>
  <si>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</si>
  <si>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</si>
  <si>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</si>
  <si>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</si>
  <si>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</si>
  <si>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</si>
  <si>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</si>
  <si>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</si>
  <si>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</si>
  <si>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</si>
  <si>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</si>
  <si>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</si>
  <si>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</si>
  <si>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</si>
  <si>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</si>
  <si>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</si>
  <si>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</si>
  <si>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</si>
  <si>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</si>
  <si>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</si>
  <si>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</si>
  <si>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</si>
  <si>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</si>
  <si>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</si>
  <si>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</si>
  <si>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</si>
  <si>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</si>
  <si>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</si>
  <si>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</si>
  <si>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</si>
  <si>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</si>
  <si>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</si>
  <si>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</si>
  <si>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</si>
  <si>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</si>
  <si>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</si>
  <si>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</si>
  <si>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</si>
  <si>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</si>
  <si>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</si>
  <si>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</si>
  <si>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</si>
  <si>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</si>
  <si>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</si>
  <si>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</si>
  <si>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</si>
  <si>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</si>
  <si>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</si>
  <si>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</si>
  <si>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</si>
  <si>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</si>
  <si>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</si>
  <si>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</si>
  <si>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</si>
  <si>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</si>
  <si>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</si>
  <si>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</si>
  <si>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</si>
  <si>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</si>
  <si>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</si>
  <si>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</si>
  <si>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</si>
  <si>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</si>
  <si>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</si>
  <si>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</si>
  <si>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</si>
  <si>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</si>
  <si>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</si>
  <si>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</si>
  <si>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</si>
  <si>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</si>
  <si>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</si>
  <si>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</si>
  <si>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</si>
  <si>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</si>
  <si>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</si>
  <si>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</si>
  <si>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</si>
  <si>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</si>
  <si>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</si>
  <si>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</si>
  <si>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</si>
  <si>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</si>
  <si>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</si>
  <si>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</si>
  <si>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</si>
  <si>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</si>
  <si>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</si>
  <si>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</si>
  <si>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</si>
  <si>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</si>
  <si>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</si>
  <si>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</si>
  <si>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</si>
  <si>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</si>
  <si>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</si>
  <si>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</si>
  <si>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</si>
  <si>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</si>
  <si>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</si>
  <si>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</si>
  <si>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</si>
  <si>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</si>
  <si>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</si>
  <si>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</si>
  <si>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</si>
  <si>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</si>
  <si>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</si>
  <si>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</si>
  <si>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</si>
  <si>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</si>
  <si>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</si>
  <si>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</si>
  <si>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</si>
  <si>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</si>
  <si>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</si>
  <si>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</si>
  <si>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</si>
  <si>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</si>
  <si>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</si>
  <si>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</si>
  <si>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</si>
  <si>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</si>
  <si>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</si>
  <si>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</si>
  <si>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</si>
  <si>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</si>
  <si>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</si>
  <si>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</si>
  <si>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</si>
  <si>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</si>
  <si>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</si>
  <si>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</si>
  <si>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</si>
  <si>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</si>
  <si>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</si>
  <si>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</si>
  <si>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</si>
  <si>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</si>
  <si>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</si>
  <si>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</si>
  <si>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</si>
  <si>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</si>
  <si>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</si>
  <si>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</si>
  <si>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</si>
  <si>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</si>
  <si>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</si>
  <si>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</si>
  <si>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</si>
  <si>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</si>
  <si>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</si>
  <si>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</si>
  <si>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</si>
  <si>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</si>
  <si>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</si>
  <si>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</si>
  <si>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</si>
  <si>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</si>
  <si>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</si>
  <si>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</si>
  <si>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</si>
  <si>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</si>
  <si>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</si>
  <si>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</si>
  <si>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</si>
  <si>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</si>
  <si>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</si>
  <si>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</si>
  <si>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</si>
  <si>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</si>
  <si>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</si>
  <si>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</si>
  <si>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</si>
  <si>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</si>
  <si>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</si>
  <si>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</si>
  <si>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</si>
  <si>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</si>
  <si>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</si>
  <si>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</si>
  <si>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</si>
  <si>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</si>
  <si>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</si>
  <si>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</si>
  <si>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</si>
  <si>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</si>
  <si>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</si>
  <si>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</si>
  <si>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</si>
  <si>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</si>
  <si>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</si>
  <si>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</si>
  <si>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</si>
  <si>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</si>
  <si>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</si>
  <si>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</si>
  <si>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</si>
  <si>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</si>
  <si>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</si>
  <si>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</si>
  <si>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</si>
  <si>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</si>
  <si>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</si>
  <si>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</si>
  <si>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</si>
  <si>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</si>
  <si>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</si>
  <si>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</si>
  <si>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</si>
  <si>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</si>
  <si>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</si>
  <si>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</si>
  <si>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</si>
  <si>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</si>
  <si>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</si>
  <si>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</si>
  <si>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</si>
  <si>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</si>
  <si>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</si>
  <si>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</si>
  <si>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</si>
  <si>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</si>
  <si>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</si>
  <si>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</si>
  <si>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</si>
  <si>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</si>
  <si>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</si>
  <si>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</si>
  <si>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</si>
  <si>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</si>
  <si>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</si>
  <si>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</si>
  <si>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</si>
  <si>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</si>
  <si>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</si>
  <si>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</si>
  <si>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</si>
  <si>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</si>
  <si>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</si>
  <si>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</si>
  <si>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</si>
  <si>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</si>
  <si>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</si>
  <si>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</si>
  <si>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</si>
  <si>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</si>
  <si>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</si>
  <si>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</si>
  <si>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</si>
  <si>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</si>
  <si>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</si>
  <si>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</si>
  <si>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</si>
  <si>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</si>
  <si>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</si>
  <si>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</si>
  <si>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</si>
  <si>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</si>
  <si>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</si>
  <si>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</si>
  <si>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</si>
  <si>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</si>
  <si>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</si>
  <si>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</si>
  <si>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</si>
  <si>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</si>
  <si>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</si>
  <si>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</si>
  <si>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</si>
  <si>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</si>
  <si>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</si>
  <si>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</si>
  <si>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</si>
  <si>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</si>
  <si>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</si>
  <si>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</si>
  <si>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</si>
  <si>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</si>
  <si>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</si>
  <si>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</si>
  <si>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</si>
  <si>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</si>
  <si>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</si>
  <si>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</si>
  <si>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</si>
  <si>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</si>
  <si>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</si>
  <si>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</si>
  <si>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</si>
  <si>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</si>
  <si>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</si>
  <si>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</si>
  <si>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</si>
  <si>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</si>
  <si>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</si>
  <si>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</si>
  <si>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</si>
  <si>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</si>
  <si>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</si>
  <si>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</si>
  <si>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</si>
  <si>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</si>
  <si>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</si>
  <si>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</si>
  <si>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</si>
  <si>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</si>
  <si>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</si>
  <si>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</si>
  <si>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</si>
  <si>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</si>
  <si>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</si>
  <si>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</si>
  <si>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</si>
  <si>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</si>
  <si>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</si>
  <si>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</si>
  <si>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</si>
  <si>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</si>
  <si>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</si>
  <si>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</si>
  <si>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</si>
  <si>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</si>
  <si>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</si>
  <si>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</si>
  <si>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</si>
  <si>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</si>
  <si>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</si>
  <si>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</si>
  <si>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</si>
  <si>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</si>
  <si>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</si>
  <si>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</si>
  <si>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</si>
  <si>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</si>
  <si>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</si>
  <si>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</si>
  <si>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</si>
  <si>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</si>
  <si>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</si>
  <si>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</si>
  <si>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</si>
  <si>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</si>
  <si>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</si>
  <si>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</si>
  <si>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</si>
  <si>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</si>
  <si>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</si>
  <si>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</si>
  <si>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</si>
  <si>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</si>
  <si>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</si>
  <si>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</si>
  <si>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</si>
  <si>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</si>
  <si>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</si>
  <si>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</si>
  <si>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</si>
  <si>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</si>
  <si>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</si>
  <si>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</si>
  <si>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</si>
  <si>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</si>
  <si>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</si>
  <si>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</si>
  <si>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</si>
  <si>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</si>
  <si>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</si>
  <si>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</si>
  <si>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</si>
  <si>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</si>
  <si>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</si>
  <si>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</si>
  <si>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</si>
  <si>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</si>
  <si>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</si>
  <si>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</si>
  <si>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</si>
  <si>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</si>
  <si>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</si>
  <si>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</si>
  <si>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</si>
  <si>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</si>
  <si>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</si>
  <si>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</si>
  <si>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</si>
  <si>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</si>
  <si>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</si>
  <si>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</si>
  <si>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</si>
  <si>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</si>
  <si>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</si>
  <si>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</si>
  <si>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</si>
  <si>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</si>
  <si>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</si>
  <si>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</si>
  <si>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</si>
  <si>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</si>
  <si>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</si>
  <si>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</si>
  <si>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</si>
  <si>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</si>
  <si>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</si>
  <si>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</si>
  <si>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</si>
  <si>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</si>
  <si>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</si>
  <si>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</si>
  <si>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</si>
  <si>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</si>
  <si>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</si>
  <si>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</si>
  <si>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</si>
  <si>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</si>
  <si>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</si>
  <si>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</si>
  <si>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</si>
  <si>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</si>
  <si>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</si>
  <si>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</si>
  <si>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</si>
  <si>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</si>
  <si>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</si>
  <si>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</si>
  <si>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</si>
  <si>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</si>
  <si>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</si>
  <si>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</si>
  <si>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</si>
  <si>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</si>
  <si>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</si>
  <si>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</si>
  <si>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</si>
  <si>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</si>
  <si>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</si>
  <si>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</si>
  <si>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</si>
  <si>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</si>
  <si>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</si>
  <si>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</si>
  <si>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</si>
  <si>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</si>
  <si>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</si>
  <si>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</si>
  <si>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</si>
  <si>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</si>
  <si>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</si>
  <si>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</si>
  <si>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</si>
  <si>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</si>
  <si>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</si>
  <si>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</si>
  <si>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</si>
  <si>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</si>
  <si>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</si>
  <si>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</si>
  <si>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</si>
  <si>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</si>
  <si>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</si>
  <si>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</si>
  <si>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</si>
  <si>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</si>
  <si>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</si>
  <si>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</si>
  <si>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</si>
  <si>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</si>
  <si>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</si>
  <si>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</si>
  <si>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</si>
  <si>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</si>
  <si>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</si>
  <si>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</si>
  <si>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</si>
  <si>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</si>
  <si>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</si>
  <si>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</si>
  <si>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</si>
  <si>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</si>
  <si>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</si>
  <si>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</si>
  <si>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</si>
  <si>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</si>
  <si>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</si>
  <si>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</si>
  <si>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</si>
  <si>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</si>
  <si>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</si>
  <si>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</si>
  <si>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</si>
  <si>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</si>
  <si>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</si>
  <si>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</si>
  <si>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</si>
  <si>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</si>
  <si>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</si>
  <si>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</si>
  <si>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</si>
  <si>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</si>
  <si>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</si>
  <si>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</si>
  <si>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</si>
  <si>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</si>
  <si>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</si>
  <si>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</si>
  <si>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</si>
  <si>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</si>
  <si>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</si>
  <si>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</si>
  <si>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</si>
  <si>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</si>
  <si>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</si>
  <si>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</si>
  <si>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</si>
  <si>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</si>
  <si>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</si>
  <si>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</si>
  <si>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</si>
  <si>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</si>
  <si>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</si>
  <si>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</si>
  <si>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</si>
  <si>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</si>
  <si>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</si>
  <si>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</si>
  <si>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</si>
  <si>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</si>
  <si>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</si>
  <si>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</si>
  <si>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</si>
  <si>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</si>
  <si>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</si>
  <si>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</si>
  <si>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</si>
  <si>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</si>
  <si>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</si>
  <si>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</si>
  <si>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</si>
  <si>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</si>
  <si>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</si>
  <si>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</si>
  <si>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</si>
  <si>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</si>
  <si>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</si>
  <si>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</si>
  <si>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</si>
  <si>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</si>
  <si>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</si>
  <si>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</si>
  <si>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</si>
  <si>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</si>
  <si>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</si>
  <si>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</si>
  <si>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</si>
  <si>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</si>
  <si>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</si>
  <si>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</si>
  <si>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</si>
  <si>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</si>
  <si>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</si>
  <si>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</si>
  <si>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</si>
  <si>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</si>
  <si>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</si>
  <si>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</si>
  <si>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</si>
  <si>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</si>
  <si>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</si>
  <si>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</si>
  <si>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</si>
  <si>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</si>
  <si>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</si>
  <si>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</si>
  <si>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</si>
  <si>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</si>
  <si>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</si>
  <si>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</si>
  <si>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</si>
  <si>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</si>
  <si>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</si>
  <si>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</si>
  <si>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</si>
  <si>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</si>
  <si>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</si>
  <si>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</si>
  <si>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</si>
  <si>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</si>
  <si>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</si>
  <si>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</si>
  <si>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</si>
  <si>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</si>
  <si>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</si>
  <si>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</si>
  <si>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</si>
  <si>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</si>
  <si>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</si>
  <si>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</si>
  <si>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</si>
  <si>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</si>
  <si>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</si>
  <si>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</si>
  <si>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</si>
  <si>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</si>
  <si>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</si>
  <si>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</si>
  <si>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</si>
  <si>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</si>
  <si>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</si>
  <si>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</si>
  <si>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</si>
  <si>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</si>
  <si>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</si>
  <si>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</si>
  <si>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</si>
  <si>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</si>
  <si>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</si>
  <si>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</si>
  <si>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</si>
  <si>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</si>
  <si>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</si>
  <si>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</si>
  <si>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</si>
  <si>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</si>
  <si>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</si>
  <si>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</si>
  <si>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</si>
  <si>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</si>
  <si>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</si>
  <si>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</si>
  <si>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</si>
  <si>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</si>
  <si>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</si>
  <si>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</si>
  <si>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</si>
  <si>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</si>
  <si>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</si>
  <si>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</si>
  <si>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</si>
  <si>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</si>
  <si>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</si>
  <si>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</si>
  <si>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</si>
  <si>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</si>
  <si>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</si>
  <si>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</si>
  <si>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</si>
  <si>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</si>
  <si>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</si>
  <si>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</si>
  <si>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</si>
  <si>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</si>
  <si>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</si>
  <si>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</si>
  <si>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</si>
  <si>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</si>
  <si>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</si>
  <si>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</si>
  <si>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</si>
  <si>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</si>
  <si>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</si>
  <si>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</si>
  <si>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</si>
  <si>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</si>
  <si>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</si>
  <si>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</si>
  <si>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</si>
  <si>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</si>
  <si>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</si>
  <si>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</si>
  <si>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</si>
  <si>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</si>
  <si>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</si>
  <si>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</si>
  <si>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</si>
  <si>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</si>
  <si>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</si>
  <si>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</si>
  <si>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</si>
  <si>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</si>
  <si>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</si>
  <si>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</si>
  <si>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</si>
  <si>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</si>
  <si>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</si>
  <si>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</si>
  <si>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</si>
  <si>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</si>
  <si>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</si>
  <si>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</si>
  <si>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</si>
  <si>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</si>
  <si>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</si>
  <si>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</si>
  <si>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</si>
  <si>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</si>
  <si>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</si>
  <si>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</si>
  <si>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</si>
  <si>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</si>
  <si>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</si>
  <si>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</si>
  <si>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</si>
  <si>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</si>
  <si>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</si>
  <si>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</si>
  <si>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</si>
  <si>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</si>
  <si>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</si>
  <si>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</si>
  <si>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</si>
  <si>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</si>
  <si>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</si>
  <si>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</si>
  <si>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</si>
  <si>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</si>
  <si>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</si>
  <si>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</si>
  <si>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</si>
  <si>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</si>
  <si>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</si>
  <si>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</si>
  <si>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</si>
  <si>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</si>
  <si>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</si>
  <si>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</si>
  <si>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</si>
  <si>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</si>
  <si>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</si>
  <si>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</si>
  <si>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</si>
  <si>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</si>
  <si>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</si>
  <si>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</si>
  <si>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</si>
  <si>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</si>
  <si>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</si>
  <si>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</si>
  <si>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</si>
  <si>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</si>
  <si>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</si>
  <si>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</si>
  <si>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</si>
  <si>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</si>
  <si>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</si>
  <si>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</si>
  <si>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</si>
  <si>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</si>
  <si>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</si>
  <si>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</si>
  <si>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</si>
  <si>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</si>
  <si>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</si>
  <si>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</si>
  <si>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</si>
  <si>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</si>
  <si>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</si>
  <si>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</si>
  <si>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</si>
  <si>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</si>
  <si>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</si>
  <si>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</si>
  <si>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</si>
  <si>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</si>
  <si>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</si>
  <si>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</si>
  <si>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</si>
  <si>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</si>
  <si>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</si>
  <si>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</si>
  <si>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</si>
  <si>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</si>
  <si>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</si>
  <si>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</si>
  <si>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</si>
  <si>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</si>
  <si>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</si>
  <si>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</si>
  <si>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</si>
  <si>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</si>
  <si>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</si>
  <si>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</si>
  <si>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</si>
  <si>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</si>
  <si>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</si>
  <si>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</si>
  <si>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</si>
  <si>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</si>
  <si>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</si>
  <si>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</si>
  <si>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</si>
  <si>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</si>
  <si>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</si>
  <si>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</si>
  <si>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</si>
  <si>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</si>
  <si>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</si>
  <si>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</si>
  <si>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</si>
  <si>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</si>
  <si>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</si>
  <si>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</si>
  <si>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</si>
  <si>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</si>
  <si>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</si>
  <si>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</si>
  <si>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</si>
  <si>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</si>
  <si>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</si>
  <si>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</si>
  <si>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</si>
  <si>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</si>
  <si>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</si>
  <si>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</si>
  <si>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</si>
  <si>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</si>
  <si>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</si>
  <si>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</si>
  <si>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</si>
  <si>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</si>
  <si>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</si>
  <si>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</si>
  <si>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</si>
  <si>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</si>
  <si>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</si>
  <si>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</si>
  <si>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</si>
  <si>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</si>
  <si>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</si>
  <si>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</si>
  <si>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</si>
  <si>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</si>
  <si>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</si>
  <si>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</si>
  <si>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</si>
  <si>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</si>
  <si>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</si>
  <si>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</si>
  <si>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</si>
  <si>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</si>
  <si>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</si>
  <si>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</si>
  <si>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</si>
  <si>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</si>
  <si>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</si>
  <si>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</si>
  <si>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</si>
  <si>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</si>
  <si>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</si>
  <si>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</si>
  <si>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</si>
  <si>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</si>
  <si>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</si>
  <si>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</si>
  <si>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</si>
  <si>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</si>
  <si>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</si>
  <si>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</si>
  <si>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</si>
  <si>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</si>
  <si>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</si>
  <si>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</si>
  <si>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</si>
  <si>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</si>
  <si>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</si>
  <si>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</si>
  <si>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</si>
  <si>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</si>
  <si>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</si>
  <si>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</si>
  <si>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</si>
  <si>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</si>
  <si>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</si>
  <si>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</si>
  <si>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</si>
  <si>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</si>
  <si>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</si>
  <si>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</si>
  <si>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</si>
  <si>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</si>
  <si>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</si>
  <si>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</si>
  <si>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</si>
  <si>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</si>
  <si>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</si>
  <si>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</si>
  <si>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</si>
  <si>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</si>
  <si>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</si>
  <si>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</si>
  <si>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</si>
  <si>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</si>
  <si>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</si>
  <si>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</si>
  <si>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</si>
  <si>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</si>
  <si>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</si>
  <si>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</si>
  <si>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</si>
  <si>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</si>
  <si>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</si>
  <si>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</si>
  <si>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</si>
  <si>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</si>
  <si>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</si>
  <si>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</si>
  <si>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</si>
  <si>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</si>
  <si>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</si>
  <si>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</si>
  <si>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</si>
  <si>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</si>
  <si>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</si>
  <si>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</si>
  <si>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</si>
  <si>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</si>
  <si>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</si>
  <si>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</si>
  <si>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</si>
  <si>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</si>
  <si>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</si>
  <si>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</si>
  <si>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</si>
  <si>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</si>
  <si>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</si>
  <si>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</si>
  <si>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</si>
  <si>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</si>
  <si>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</si>
  <si>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</si>
  <si>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</si>
  <si>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</si>
  <si>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</si>
  <si>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</si>
  <si>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</si>
  <si>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</si>
  <si>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</si>
  <si>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</si>
  <si>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</si>
  <si>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</si>
  <si>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</si>
  <si>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</si>
  <si>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</si>
  <si>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</si>
  <si>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</si>
  <si>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</si>
  <si>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</si>
  <si>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</si>
  <si>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</si>
  <si>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</si>
  <si>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</si>
  <si>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</si>
  <si>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</si>
  <si>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</si>
  <si>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</si>
  <si>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</si>
  <si>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</si>
  <si>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</si>
  <si>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</si>
  <si>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</si>
  <si>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</si>
  <si>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</si>
  <si>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</si>
  <si>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</si>
  <si>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</si>
  <si>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</si>
  <si>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</si>
  <si>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</si>
  <si>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</si>
  <si>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</si>
  <si>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</si>
  <si>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</si>
  <si>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</si>
  <si>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</si>
  <si>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</si>
  <si>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</si>
  <si>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</si>
  <si>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</si>
  <si>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</si>
  <si>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</si>
  <si>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</si>
  <si>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</si>
  <si>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</si>
  <si>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</si>
  <si>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</si>
  <si>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</si>
  <si>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</si>
  <si>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</si>
  <si>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</si>
  <si>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</si>
  <si>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</si>
  <si>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</si>
  <si>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</si>
  <si>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</si>
  <si>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</si>
  <si>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</si>
  <si>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</si>
  <si>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</si>
  <si>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</si>
  <si>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</si>
  <si>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</si>
  <si>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</si>
  <si>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</si>
  <si>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</si>
  <si>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</si>
  <si>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</si>
  <si>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</si>
  <si>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</si>
  <si>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</si>
  <si>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</si>
  <si>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</si>
  <si>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</si>
  <si>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</si>
  <si>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</si>
  <si>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</si>
  <si>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</si>
  <si>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</si>
  <si>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</si>
  <si>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</si>
  <si>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</si>
  <si>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</si>
  <si>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</si>
  <si>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</si>
  <si>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</si>
  <si>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</si>
  <si>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</si>
  <si>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</si>
  <si>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</si>
  <si>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</si>
  <si>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</si>
  <si>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</si>
  <si>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</si>
  <si>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</si>
  <si>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</si>
  <si>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</si>
  <si>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</si>
  <si>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</si>
  <si>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</si>
  <si>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</si>
  <si>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</si>
  <si>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</si>
  <si>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</si>
  <si>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</si>
  <si>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</si>
  <si>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</si>
  <si>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</si>
  <si>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</si>
  <si>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</si>
  <si>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</si>
  <si>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</si>
  <si>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</si>
  <si>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</si>
  <si>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</si>
  <si>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</si>
  <si>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</si>
  <si>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</si>
  <si>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</si>
  <si>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</si>
  <si>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</si>
  <si>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</si>
  <si>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</si>
  <si>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</si>
  <si>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</si>
  <si>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</si>
  <si>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</si>
  <si>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</si>
  <si>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</si>
  <si>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</si>
  <si>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</si>
  <si>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</si>
  <si>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</si>
  <si>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</si>
  <si>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</si>
  <si>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</si>
  <si>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</si>
  <si>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</si>
  <si>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</si>
  <si>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</si>
  <si>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</si>
  <si>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</si>
  <si>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</si>
  <si>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</si>
  <si>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</si>
  <si>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</si>
  <si>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</si>
  <si>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</si>
  <si>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</si>
  <si>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</si>
  <si>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</si>
  <si>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</si>
  <si>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</si>
  <si>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</si>
  <si>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</si>
  <si>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</si>
  <si>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</si>
  <si>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</si>
  <si>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</si>
  <si>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</si>
  <si>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</si>
  <si>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</si>
  <si>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</si>
  <si>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</si>
  <si>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</si>
  <si>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</si>
  <si>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</si>
  <si>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</si>
  <si>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</si>
  <si>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</si>
  <si>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</si>
  <si>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</si>
  <si>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</si>
  <si>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</si>
  <si>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</si>
  <si>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</si>
  <si>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</si>
  <si>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</si>
  <si>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</si>
  <si>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</si>
  <si>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</si>
  <si>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</si>
  <si>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</si>
  <si>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</si>
  <si>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</si>
  <si>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</si>
  <si>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</si>
  <si>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</si>
  <si>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</si>
  <si>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</si>
  <si>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</si>
  <si>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</si>
  <si>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</si>
  <si>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</si>
  <si>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</si>
  <si>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</si>
  <si>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</si>
  <si>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</si>
  <si>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</si>
  <si>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</si>
  <si>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</si>
  <si>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</si>
  <si>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</si>
  <si>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</si>
  <si>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</si>
  <si>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</si>
  <si>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</si>
  <si>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</si>
  <si>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</si>
  <si>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</si>
  <si>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</si>
  <si>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</si>
  <si>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</si>
  <si>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</si>
  <si>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</si>
  <si>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</si>
  <si>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</si>
  <si>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</si>
  <si>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</si>
  <si>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</si>
  <si>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</si>
  <si>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</si>
  <si>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</si>
  <si>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</si>
  <si>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</si>
  <si>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</si>
  <si>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</si>
  <si>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</si>
  <si>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</si>
  <si>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</si>
  <si>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</si>
  <si>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</si>
  <si>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</si>
  <si>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</si>
  <si>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</si>
  <si>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</si>
  <si>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</si>
  <si>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</si>
  <si>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</si>
  <si>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</si>
  <si>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</si>
  <si>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</si>
  <si>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</si>
  <si>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</si>
  <si>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</si>
  <si>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</si>
  <si>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</si>
  <si>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</si>
  <si>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</si>
  <si>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</si>
  <si>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</si>
  <si>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</si>
  <si>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</si>
  <si>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</si>
  <si>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</si>
  <si>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</si>
  <si>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</si>
  <si>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</si>
  <si>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</si>
  <si>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</si>
  <si>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</si>
  <si>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</si>
  <si>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</si>
  <si>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</si>
  <si>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</si>
  <si>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</si>
  <si>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</si>
  <si>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</si>
  <si>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</si>
  <si>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</si>
  <si>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</si>
  <si>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</si>
  <si>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</si>
  <si>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</si>
  <si>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</si>
  <si>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</si>
  <si>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</si>
  <si>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</si>
  <si>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</si>
  <si>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</si>
  <si>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</si>
  <si>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</si>
  <si>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</si>
  <si>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</si>
  <si>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</si>
  <si>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</si>
  <si>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</si>
  <si>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</si>
  <si>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</si>
  <si>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</si>
  <si>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</si>
  <si>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</si>
  <si>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</si>
  <si>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</si>
  <si>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</si>
  <si>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</si>
  <si>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</si>
  <si>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</si>
  <si>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</si>
  <si>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</si>
  <si>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</si>
  <si>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</si>
  <si>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</si>
  <si>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</si>
  <si>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</si>
  <si>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</si>
  <si>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</si>
  <si>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</si>
  <si>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</si>
  <si>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</si>
  <si>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</si>
  <si>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</si>
  <si>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</si>
  <si>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</si>
  <si>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</si>
  <si>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</si>
  <si>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</si>
  <si>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</si>
  <si>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</si>
  <si>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</si>
  <si>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</si>
  <si>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</si>
  <si>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</si>
  <si>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</si>
  <si>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</si>
  <si>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</si>
  <si>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</si>
  <si>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</si>
  <si>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</si>
  <si>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</si>
  <si>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</si>
  <si>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</si>
  <si>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</si>
  <si>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</si>
  <si>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</si>
  <si>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</si>
  <si>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</si>
  <si>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</si>
  <si>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</si>
  <si>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</si>
  <si>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</si>
  <si>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</si>
  <si>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</si>
  <si>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</si>
  <si>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</si>
  <si>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</si>
  <si>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</si>
  <si>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</si>
  <si>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</si>
  <si>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</si>
  <si>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</si>
  <si>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</si>
  <si>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</si>
  <si>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</si>
  <si>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</si>
  <si>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</si>
  <si>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</si>
  <si>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</si>
  <si>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</si>
  <si>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</si>
  <si>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</si>
  <si>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</si>
  <si>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</si>
  <si>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</si>
  <si>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</si>
  <si>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</si>
  <si>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</si>
  <si>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</si>
  <si>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</si>
  <si>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</si>
  <si>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</si>
  <si>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</si>
  <si>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</si>
  <si>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</si>
  <si>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</si>
  <si>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</si>
  <si>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</si>
  <si>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</si>
  <si>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</si>
  <si>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</si>
  <si>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</si>
  <si>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</si>
  <si>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</si>
  <si>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</si>
  <si>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</si>
  <si>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</si>
  <si>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</si>
  <si>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</si>
  <si>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</si>
  <si>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</si>
  <si>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</si>
  <si>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</si>
  <si>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</si>
  <si>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</si>
  <si>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</si>
  <si>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</si>
  <si>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</si>
  <si>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</si>
  <si>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</si>
  <si>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</si>
  <si>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</si>
  <si>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</si>
  <si>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</si>
  <si>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</si>
  <si>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</si>
  <si>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</si>
  <si>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</si>
  <si>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</si>
  <si>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</si>
  <si>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</si>
  <si>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</si>
  <si>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</si>
  <si>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</si>
  <si>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</si>
  <si>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</si>
  <si>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</si>
  <si>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</si>
  <si>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</si>
  <si>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</si>
  <si>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</si>
  <si>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</si>
  <si>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</si>
  <si>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</si>
  <si>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</si>
  <si>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</si>
  <si>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</si>
  <si>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</si>
  <si>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</si>
  <si>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</si>
  <si>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</si>
  <si>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</si>
  <si>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</si>
  <si>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</si>
  <si>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</si>
  <si>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</si>
  <si>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</si>
  <si>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</si>
  <si>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</si>
  <si>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</si>
  <si>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</si>
  <si>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</si>
  <si>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</si>
  <si>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</si>
  <si>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</si>
  <si>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</si>
  <si>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</si>
  <si>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</si>
  <si>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</si>
  <si>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</si>
  <si>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</si>
  <si>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</si>
  <si>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</si>
  <si>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</si>
  <si>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</si>
  <si>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</si>
  <si>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</si>
  <si>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</si>
  <si>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</si>
  <si>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</si>
  <si>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</si>
  <si>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</si>
  <si>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</si>
  <si>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</si>
  <si>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</si>
  <si>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</si>
  <si>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</si>
  <si>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</si>
  <si>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</si>
  <si>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</si>
  <si>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</si>
  <si>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</si>
  <si>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</si>
  <si>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</si>
  <si>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</si>
  <si>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</si>
  <si>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</si>
  <si>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</si>
  <si>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</si>
  <si>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</si>
  <si>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</si>
  <si>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</si>
  <si>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</si>
  <si>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</si>
  <si>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</si>
  <si>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</si>
  <si>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</si>
  <si>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</si>
  <si>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</si>
  <si>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</si>
  <si>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</si>
  <si>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</si>
  <si>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</si>
  <si>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</si>
  <si>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</si>
  <si>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</si>
  <si>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</si>
  <si>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</si>
  <si>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</si>
  <si>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</si>
  <si>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</si>
  <si>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</si>
  <si>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</si>
  <si>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</si>
  <si>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</si>
  <si>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</si>
  <si>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</si>
  <si>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</si>
  <si>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</si>
  <si>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</si>
  <si>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</si>
  <si>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</si>
  <si>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</si>
  <si>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</si>
  <si>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</si>
  <si>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</si>
  <si>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</si>
  <si>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</si>
  <si>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</si>
  <si>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</si>
  <si>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</si>
  <si>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</si>
  <si>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</si>
  <si>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</si>
  <si>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</si>
  <si>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</si>
  <si>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</si>
  <si>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</si>
  <si>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</si>
  <si>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</si>
  <si>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</si>
  <si>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</si>
  <si>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</si>
  <si>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</si>
  <si>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</si>
  <si>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</si>
  <si>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</si>
  <si>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</si>
  <si>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</si>
  <si>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</si>
  <si>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</si>
  <si>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</si>
  <si>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</si>
  <si>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</si>
  <si>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</si>
  <si>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</si>
  <si>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</si>
  <si>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</si>
  <si>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</si>
  <si>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</si>
  <si>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</si>
  <si>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</si>
  <si>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</si>
  <si>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</si>
  <si>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</si>
  <si>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</si>
  <si>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</si>
  <si>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</si>
  <si>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</si>
  <si>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</si>
  <si>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</si>
  <si>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</si>
  <si>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</si>
  <si>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</si>
  <si>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</si>
  <si>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</si>
  <si>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</si>
  <si>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</si>
  <si>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</si>
  <si>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</si>
  <si>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</si>
  <si>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</si>
  <si>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</si>
  <si>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</si>
  <si>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</si>
  <si>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</si>
  <si>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</si>
  <si>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</si>
  <si>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</si>
  <si>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</si>
  <si>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</si>
  <si>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</si>
  <si>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</si>
  <si>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</si>
  <si>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</si>
  <si>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</si>
  <si>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</si>
  <si>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</si>
  <si>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</si>
  <si>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</si>
  <si>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</si>
  <si>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</si>
  <si>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</si>
  <si>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</si>
  <si>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</si>
  <si>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</si>
  <si>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</si>
  <si>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</si>
  <si>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</si>
  <si>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</si>
  <si>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</si>
  <si>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</si>
  <si>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</si>
  <si>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</si>
  <si>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</si>
  <si>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</si>
  <si>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</si>
  <si>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</si>
  <si>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</si>
  <si>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</si>
  <si>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</si>
  <si>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</si>
  <si>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</si>
  <si>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</si>
  <si>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</si>
  <si>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</si>
  <si>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</si>
  <si>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</si>
  <si>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</si>
  <si>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</si>
  <si>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</si>
  <si>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</si>
  <si>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</si>
  <si>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</si>
  <si>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</si>
  <si>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</si>
  <si>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</si>
  <si>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</si>
  <si>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</si>
  <si>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</si>
  <si>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</si>
  <si>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</si>
  <si>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</si>
  <si>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</si>
  <si>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</si>
  <si>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</si>
  <si>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</si>
  <si>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</si>
  <si>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</si>
  <si>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</si>
  <si>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</si>
  <si>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</si>
  <si>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</si>
  <si>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</si>
  <si>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</si>
  <si>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</si>
  <si>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</si>
  <si>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</si>
  <si>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</si>
  <si>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</si>
  <si>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</si>
  <si>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</si>
  <si>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</si>
  <si>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</si>
  <si>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</si>
  <si>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</si>
  <si>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</si>
  <si>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</si>
  <si>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</si>
  <si>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</si>
  <si>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</si>
  <si>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</si>
  <si>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</si>
  <si>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</si>
  <si>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</si>
  <si>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</si>
  <si>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</si>
  <si>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</si>
  <si>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</si>
  <si>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</si>
  <si>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</si>
  <si>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</si>
  <si>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</si>
  <si>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</si>
  <si>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</si>
  <si>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</si>
  <si>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</si>
  <si>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</si>
  <si>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</si>
  <si>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</si>
  <si>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</si>
  <si>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</si>
  <si>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</si>
  <si>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</si>
  <si>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</si>
  <si>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</si>
  <si>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</si>
  <si>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</si>
  <si>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</si>
  <si>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</si>
  <si>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</si>
  <si>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</si>
  <si>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</si>
  <si>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</si>
  <si>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</si>
  <si>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</si>
  <si>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</si>
  <si>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</si>
  <si>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</si>
  <si>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</si>
  <si>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</si>
  <si>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</si>
  <si>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</si>
  <si>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</si>
  <si>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</si>
  <si>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</si>
  <si>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</si>
  <si>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</si>
  <si>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</si>
  <si>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</si>
  <si>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</si>
  <si>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</si>
  <si>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</si>
  <si>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</si>
  <si>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</si>
  <si>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</si>
  <si>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</si>
  <si>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</si>
  <si>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</si>
  <si>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</si>
  <si>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</si>
  <si>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</si>
  <si>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</si>
  <si>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</si>
  <si>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</si>
  <si>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</si>
  <si>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</si>
  <si>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</si>
  <si>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</si>
  <si>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</si>
  <si>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</si>
  <si>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</si>
  <si>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</si>
  <si>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</si>
  <si>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</si>
  <si>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</si>
  <si>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</si>
  <si>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</si>
  <si>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</si>
  <si>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</si>
  <si>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</si>
  <si>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</si>
  <si>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</si>
  <si>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</si>
  <si>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</si>
  <si>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</si>
  <si>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</si>
  <si>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</si>
  <si>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</si>
  <si>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</si>
  <si>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</si>
  <si>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</si>
  <si>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</si>
  <si>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</si>
  <si>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</si>
  <si>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</si>
  <si>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</si>
  <si>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</si>
  <si>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</si>
  <si>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</si>
  <si>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</si>
  <si>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</si>
  <si>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</si>
  <si>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</si>
  <si>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</si>
  <si>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</si>
  <si>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</si>
  <si>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</si>
  <si>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</si>
  <si>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</si>
  <si>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</si>
  <si>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</si>
  <si>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</si>
  <si>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</si>
  <si>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</si>
  <si>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</si>
  <si>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</si>
  <si>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</si>
  <si>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</si>
  <si>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</si>
  <si>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</si>
  <si>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</si>
  <si>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</si>
  <si>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</si>
  <si>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</si>
  <si>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</si>
  <si>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</si>
  <si>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</si>
  <si>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</si>
  <si>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</si>
  <si>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</si>
  <si>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</si>
  <si>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</si>
  <si>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</si>
  <si>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</si>
  <si>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</si>
  <si>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</si>
  <si>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</si>
  <si>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</si>
  <si>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</si>
  <si>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</si>
  <si>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</si>
  <si>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</si>
  <si>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</si>
  <si>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</si>
  <si>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</si>
  <si>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</si>
  <si>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</si>
  <si>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</si>
  <si>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</si>
  <si>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</si>
  <si>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</si>
  <si>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</si>
  <si>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</si>
  <si>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</si>
  <si>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</si>
  <si>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</si>
  <si>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</si>
  <si>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</si>
  <si>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</si>
  <si>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</si>
  <si>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</si>
  <si>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</si>
  <si>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</si>
  <si>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</si>
  <si>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</si>
  <si>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</si>
  <si>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</si>
  <si>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</si>
  <si>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</si>
  <si>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</si>
  <si>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</si>
  <si>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</si>
  <si>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</si>
  <si>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</si>
  <si>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</si>
  <si>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</si>
  <si>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</si>
  <si>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</si>
  <si>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</si>
  <si>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</si>
  <si>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</si>
  <si>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</si>
  <si>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</si>
  <si>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</si>
  <si>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</si>
  <si>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</si>
  <si>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</si>
  <si>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</si>
  <si>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</si>
  <si>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</si>
  <si>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</si>
  <si>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</si>
  <si>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</si>
  <si>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</si>
  <si>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</si>
  <si>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</si>
  <si>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</si>
  <si>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</si>
  <si>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</si>
  <si>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</si>
  <si>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</si>
  <si>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</si>
  <si>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</si>
  <si>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</si>
  <si>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</si>
  <si>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</si>
  <si>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</si>
  <si>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</si>
  <si>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</si>
  <si>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</si>
  <si>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</si>
  <si>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</si>
  <si>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</si>
  <si>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</si>
  <si>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</si>
  <si>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</si>
  <si>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</si>
  <si>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</si>
  <si>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</si>
  <si>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</si>
  <si>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</si>
  <si>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</si>
  <si>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</si>
  <si>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</si>
  <si>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</si>
  <si>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</si>
  <si>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</si>
  <si>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</si>
  <si>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</si>
  <si>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</si>
  <si>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</si>
  <si>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</si>
  <si>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</si>
  <si>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</si>
  <si>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</si>
  <si>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</si>
  <si>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</si>
  <si>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</si>
  <si>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</si>
  <si>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</si>
  <si>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</si>
  <si>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</si>
  <si>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</si>
  <si>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</si>
  <si>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</si>
  <si>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</si>
  <si>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</si>
  <si>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</si>
  <si>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</si>
  <si>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</si>
  <si>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</si>
  <si>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</si>
  <si>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</si>
  <si>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</si>
  <si>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</si>
  <si>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</si>
  <si>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</si>
  <si>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</si>
  <si>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</si>
  <si>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</si>
  <si>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</si>
  <si>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</si>
  <si>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</si>
  <si>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</si>
  <si>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</si>
  <si>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</si>
  <si>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</si>
  <si>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</si>
  <si>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</si>
  <si>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</si>
  <si>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</si>
  <si>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</si>
  <si>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</si>
  <si>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</si>
  <si>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</si>
  <si>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</si>
  <si>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</si>
  <si>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</si>
  <si>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</si>
  <si>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</si>
  <si>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</si>
  <si>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</si>
  <si>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</si>
  <si>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</si>
  <si>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</si>
  <si>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</si>
  <si>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</si>
  <si>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</si>
  <si>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</si>
  <si>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</si>
  <si>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</si>
  <si>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</si>
  <si>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</si>
  <si>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</si>
  <si>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</si>
  <si>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</si>
  <si>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</si>
  <si>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</si>
  <si>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</si>
  <si>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</si>
  <si>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</si>
  <si>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</si>
  <si>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</si>
  <si>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</si>
  <si>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</si>
  <si>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</si>
  <si>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</si>
  <si>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</si>
  <si>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</si>
  <si>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</si>
  <si>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</si>
  <si>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</si>
  <si>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</si>
  <si>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</si>
  <si>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</si>
  <si>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</si>
  <si>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</si>
  <si>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</si>
  <si>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</si>
  <si>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</si>
  <si>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</si>
  <si>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</si>
  <si>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</si>
  <si>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</si>
  <si>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</si>
  <si>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</si>
  <si>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</si>
  <si>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</si>
  <si>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</si>
  <si>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</si>
  <si>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</si>
  <si>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</si>
  <si>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</si>
  <si>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</si>
  <si>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</si>
  <si>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</si>
  <si>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</si>
  <si>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</si>
  <si>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</si>
  <si>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</si>
  <si>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</si>
  <si>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</si>
  <si>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</si>
  <si>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</si>
  <si>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</si>
  <si>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</si>
  <si>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</si>
  <si>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</si>
  <si>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</si>
  <si>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</si>
  <si>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</si>
  <si>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</si>
  <si>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</si>
  <si>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</si>
  <si>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</si>
  <si>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</si>
  <si>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</si>
  <si>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</si>
  <si>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</si>
  <si>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</si>
  <si>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</si>
  <si>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</si>
  <si>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</si>
  <si>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</si>
  <si>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</si>
  <si>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</si>
  <si>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</si>
  <si>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</si>
  <si>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</si>
  <si>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</si>
  <si>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</si>
  <si>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</si>
  <si>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</si>
  <si>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</si>
  <si>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</si>
  <si>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</si>
  <si>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</si>
  <si>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</si>
  <si>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</si>
  <si>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</si>
  <si>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</si>
  <si>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</si>
  <si>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</si>
  <si>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</si>
  <si>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</si>
  <si>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</si>
  <si>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</si>
  <si>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</si>
  <si>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</si>
  <si>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</si>
  <si>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</si>
  <si>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</si>
  <si>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</si>
  <si>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</si>
  <si>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</si>
  <si>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</si>
  <si>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</si>
  <si>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</si>
  <si>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</si>
  <si>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</si>
  <si>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</si>
  <si>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</si>
  <si>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</si>
  <si>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</si>
  <si>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</si>
  <si>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</si>
  <si>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</si>
  <si>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</si>
  <si>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</si>
  <si>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</si>
  <si>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</si>
  <si>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</si>
  <si>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</si>
  <si>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</si>
  <si>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</si>
  <si>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</si>
  <si>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</si>
  <si>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</si>
  <si>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</si>
  <si>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</si>
  <si>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</si>
  <si>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</si>
  <si>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</si>
  <si>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</si>
  <si>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</si>
  <si>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</si>
  <si>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</si>
  <si>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</si>
  <si>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</si>
  <si>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</si>
  <si>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</si>
  <si>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</si>
  <si>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</si>
  <si>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</si>
  <si>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</si>
  <si>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</si>
  <si>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</si>
  <si>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</si>
  <si>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</si>
  <si>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</si>
  <si>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</si>
  <si>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</si>
  <si>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</si>
  <si>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</si>
  <si>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</si>
  <si>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</si>
  <si>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</si>
  <si>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</si>
  <si>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</si>
  <si>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</si>
  <si>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</si>
  <si>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</si>
  <si>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</si>
  <si>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</si>
  <si>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</si>
  <si>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</si>
  <si>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</si>
  <si>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</si>
  <si>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</si>
  <si>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</si>
  <si>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</si>
  <si>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</si>
  <si>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</si>
  <si>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</si>
  <si>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</si>
  <si>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</si>
  <si>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</si>
  <si>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</si>
  <si>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</si>
  <si>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</si>
  <si>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</si>
  <si>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</si>
  <si>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</si>
  <si>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</si>
  <si>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</si>
  <si>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</si>
  <si>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</si>
  <si>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</si>
  <si>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</si>
  <si>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</si>
  <si>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</si>
  <si>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</si>
  <si>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</si>
  <si>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</si>
  <si>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</si>
  <si>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</si>
  <si>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</si>
  <si>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</si>
  <si>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</si>
  <si>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</si>
  <si>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</si>
  <si>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</si>
  <si>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</si>
  <si>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</si>
  <si>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</si>
  <si>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</si>
  <si>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</si>
  <si>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</si>
  <si>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</si>
  <si>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</si>
  <si>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</si>
  <si>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</si>
  <si>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</si>
  <si>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</si>
  <si>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</si>
  <si>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</si>
  <si>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</si>
  <si>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</si>
  <si>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</si>
  <si>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</si>
  <si>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</si>
  <si>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</si>
  <si>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</si>
  <si>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</si>
  <si>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</si>
  <si>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</si>
  <si>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</si>
  <si>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</si>
  <si>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</si>
  <si>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</si>
  <si>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</si>
  <si>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</si>
  <si>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</si>
  <si>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</si>
  <si>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</si>
  <si>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</si>
  <si>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</si>
  <si>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</si>
  <si>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</si>
  <si>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</si>
  <si>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</si>
  <si>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</si>
  <si>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</si>
  <si>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</si>
  <si>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</si>
  <si>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</si>
  <si>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</si>
  <si>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</si>
  <si>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</si>
  <si>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</si>
  <si>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</si>
  <si>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</si>
  <si>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</si>
  <si>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</si>
  <si>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</si>
  <si>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</si>
  <si>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</si>
  <si>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</si>
  <si>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</si>
  <si>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</si>
  <si>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</si>
  <si>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</si>
  <si>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</si>
  <si>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</si>
  <si>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</si>
  <si>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</si>
  <si>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</si>
  <si>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</si>
  <si>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</si>
  <si>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</si>
  <si>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</si>
  <si>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</si>
  <si>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</si>
  <si>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</si>
  <si>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</si>
  <si>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</si>
  <si>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</si>
  <si>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</si>
  <si>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</si>
  <si>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</si>
  <si>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</si>
  <si>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</si>
  <si>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</si>
  <si>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</si>
  <si>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</si>
  <si>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</si>
  <si>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</si>
  <si>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</si>
  <si>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</si>
  <si>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</si>
  <si>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</si>
  <si>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</si>
  <si>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</si>
  <si>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</si>
  <si>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</si>
  <si>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</si>
  <si>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</si>
  <si>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</si>
  <si>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</si>
  <si>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</si>
  <si>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</si>
  <si>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</si>
  <si>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</si>
  <si>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</si>
  <si>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</si>
  <si>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</si>
  <si>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</si>
  <si>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</si>
  <si>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</si>
  <si>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</si>
  <si>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</si>
  <si>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</si>
  <si>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</si>
  <si>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</si>
  <si>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</si>
  <si>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</si>
  <si>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</si>
  <si>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</si>
  <si>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</si>
  <si>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</si>
  <si>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</si>
  <si>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</si>
  <si>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</si>
  <si>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</si>
  <si>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</si>
  <si>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</si>
  <si>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</si>
  <si>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</si>
  <si>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</si>
  <si>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</si>
  <si>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</si>
  <si>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</si>
  <si>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</si>
  <si>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</si>
  <si>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</si>
  <si>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</si>
  <si>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</si>
  <si>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</si>
  <si>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</si>
  <si>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</si>
  <si>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</si>
  <si>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</si>
  <si>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</si>
  <si>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</si>
  <si>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</si>
  <si>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</si>
  <si>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</si>
  <si>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</si>
  <si>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</si>
  <si>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</si>
  <si>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</si>
  <si>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</si>
  <si>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</si>
  <si>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</si>
  <si>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</si>
  <si>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</si>
  <si>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</si>
  <si>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</si>
  <si>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</si>
  <si>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</si>
  <si>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</si>
  <si>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</si>
  <si>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</si>
  <si>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</si>
  <si>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</si>
  <si>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</si>
  <si>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</si>
  <si>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</si>
  <si>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</si>
  <si>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</si>
  <si>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</si>
  <si>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</si>
  <si>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</si>
  <si>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</si>
  <si>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</si>
  <si>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</si>
  <si>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</si>
  <si>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</si>
  <si>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</si>
  <si>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</si>
  <si>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</si>
  <si>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</si>
  <si>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</si>
  <si>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</si>
  <si>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</si>
  <si>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</si>
  <si>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</si>
  <si>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</si>
  <si>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</si>
  <si>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</si>
  <si>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</si>
  <si>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</si>
  <si>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</si>
  <si>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</si>
  <si>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</si>
  <si>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</si>
  <si>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</si>
  <si>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</si>
  <si>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</si>
  <si>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</si>
  <si>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</si>
  <si>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</si>
  <si>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</si>
  <si>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</si>
  <si>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</si>
  <si>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</si>
  <si>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</si>
  <si>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</si>
  <si>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</si>
  <si>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</si>
  <si>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</si>
  <si>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</si>
  <si>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</si>
  <si>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</si>
  <si>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</si>
  <si>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</si>
  <si>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</si>
  <si>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</si>
  <si>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</si>
  <si>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</si>
  <si>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</si>
  <si>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</si>
  <si>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</si>
  <si>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</si>
  <si>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</si>
  <si>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</si>
  <si>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</si>
  <si>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</si>
  <si>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</si>
  <si>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</si>
  <si>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</si>
  <si>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</si>
  <si>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</si>
  <si>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</si>
  <si>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</si>
  <si>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</si>
  <si>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</si>
  <si>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</si>
  <si>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</si>
  <si>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</si>
  <si>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</si>
  <si>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</si>
  <si>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</si>
  <si>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</si>
  <si>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</si>
  <si>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</si>
  <si>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</si>
  <si>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</si>
  <si>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</si>
  <si>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</si>
  <si>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</si>
  <si>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</si>
  <si>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</si>
  <si>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</si>
  <si>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</si>
  <si>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</si>
  <si>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</si>
  <si>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</si>
  <si>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</si>
  <si>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</si>
  <si>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</si>
  <si>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</si>
  <si>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</si>
  <si>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</si>
  <si>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</si>
  <si>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</si>
  <si>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</si>
  <si>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</si>
  <si>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</si>
  <si>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</si>
  <si>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</si>
  <si>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</si>
  <si>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</si>
  <si>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</si>
  <si>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</si>
  <si>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</si>
  <si>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</si>
  <si>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</si>
  <si>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</si>
  <si>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</si>
  <si>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</si>
  <si>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</si>
  <si>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</si>
  <si>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</si>
  <si>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</si>
  <si>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</si>
  <si>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</si>
  <si>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</si>
  <si>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</si>
  <si>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</si>
  <si>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</si>
  <si>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</si>
  <si>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</si>
  <si>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</si>
  <si>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</si>
  <si>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</si>
  <si>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</si>
  <si>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</si>
  <si>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</si>
  <si>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</si>
  <si>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</si>
  <si>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</si>
  <si>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</si>
  <si>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</si>
  <si>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</si>
  <si>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</si>
  <si>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</si>
  <si>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</si>
  <si>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</si>
  <si>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</si>
  <si>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</si>
  <si>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</si>
  <si>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</si>
  <si>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</si>
  <si>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</si>
  <si>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</si>
  <si>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</si>
  <si>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</si>
  <si>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</si>
  <si>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</si>
  <si>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</si>
  <si>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</si>
  <si>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</si>
  <si>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</si>
  <si>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</si>
  <si>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</si>
  <si>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</si>
  <si>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</si>
  <si>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</si>
  <si>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</si>
  <si>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</si>
  <si>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</si>
  <si>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</si>
  <si>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</si>
  <si>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</si>
  <si>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</si>
  <si>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</si>
  <si>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</si>
  <si>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</si>
  <si>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</si>
  <si>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</si>
  <si>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</si>
  <si>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</si>
  <si>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</si>
  <si>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</si>
  <si>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</si>
  <si>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</si>
  <si>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</si>
  <si>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</si>
  <si>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</si>
  <si>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</si>
  <si>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</si>
  <si>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</si>
  <si>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</si>
  <si>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</si>
  <si>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</si>
  <si>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</si>
  <si>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</si>
  <si>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</si>
  <si>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</si>
  <si>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</si>
  <si>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</si>
  <si>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</si>
  <si>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</si>
  <si>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</si>
  <si>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</si>
  <si>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</si>
  <si>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</si>
  <si>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</si>
  <si>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</si>
  <si>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</si>
  <si>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</si>
  <si>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</si>
  <si>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</si>
  <si>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</si>
  <si>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</si>
  <si>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</si>
  <si>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</si>
  <si>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</si>
  <si>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</si>
  <si>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</si>
  <si>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</si>
  <si>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</si>
  <si>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</si>
  <si>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</si>
  <si>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</si>
  <si>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</si>
  <si>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</si>
  <si>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</si>
  <si>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</si>
  <si>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</si>
  <si>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</si>
  <si>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</si>
  <si>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</si>
  <si>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</si>
  <si>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</si>
  <si>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</si>
  <si>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</si>
  <si>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</si>
  <si>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</si>
  <si>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</si>
  <si>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</si>
  <si>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</si>
  <si>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</si>
  <si>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</si>
  <si>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</si>
  <si>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</si>
  <si>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</si>
  <si>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</si>
  <si>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</si>
  <si>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</si>
  <si>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</si>
  <si>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</si>
  <si>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</si>
  <si>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</si>
  <si>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</si>
  <si>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</si>
  <si>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</si>
  <si>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</si>
  <si>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</si>
  <si>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</si>
  <si>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</si>
  <si>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</si>
  <si>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</si>
  <si>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</si>
  <si>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</si>
  <si>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</si>
  <si>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</si>
  <si>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</si>
  <si>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</si>
  <si>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</si>
  <si>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</si>
  <si>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</si>
  <si>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</si>
  <si>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</si>
  <si>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</si>
  <si>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</si>
  <si>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</si>
  <si>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</si>
  <si>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</si>
  <si>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</si>
  <si>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</si>
  <si>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</si>
  <si>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</si>
  <si>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</si>
  <si>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</si>
  <si>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</si>
  <si>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</si>
  <si>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</si>
  <si>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</si>
  <si>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</si>
  <si>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</si>
  <si>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</si>
  <si>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</si>
  <si>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</si>
  <si>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</si>
  <si>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</si>
  <si>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</si>
  <si>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</si>
  <si>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</si>
  <si>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</si>
  <si>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</si>
  <si>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</si>
  <si>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</si>
  <si>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</si>
  <si>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</si>
  <si>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</si>
  <si>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</si>
  <si>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</si>
  <si>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</si>
  <si>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</si>
  <si>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</si>
  <si>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</si>
  <si>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</si>
  <si>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</si>
  <si>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</si>
  <si>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</si>
  <si>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</si>
  <si>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</si>
  <si>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</si>
  <si>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</si>
  <si>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</si>
  <si>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</si>
  <si>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</si>
  <si>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</si>
  <si>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</si>
  <si>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</si>
  <si>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</si>
  <si>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</si>
  <si>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</si>
  <si>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</si>
  <si>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</si>
  <si>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</si>
  <si>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</si>
  <si>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</si>
  <si>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</si>
  <si>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</si>
  <si>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</si>
  <si>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</si>
  <si>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</si>
  <si>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</si>
  <si>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</si>
  <si>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</si>
  <si>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</si>
  <si>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</si>
  <si>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</si>
  <si>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</si>
  <si>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</si>
  <si>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</si>
  <si>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</si>
  <si>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</si>
  <si>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</si>
  <si>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</si>
  <si>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</si>
  <si>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</si>
  <si>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</si>
  <si>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</si>
  <si>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</si>
  <si>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</si>
  <si>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</si>
  <si>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</si>
  <si>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</si>
  <si>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</si>
  <si>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</si>
  <si>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</si>
  <si>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</si>
  <si>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</si>
  <si>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</si>
  <si>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</si>
  <si>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</si>
  <si>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</si>
  <si>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</si>
  <si>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</si>
  <si>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</si>
  <si>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</si>
  <si>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</si>
  <si>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</si>
  <si>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</si>
  <si>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</si>
  <si>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</si>
  <si>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</si>
  <si>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</si>
  <si>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</si>
  <si>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</si>
  <si>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</si>
  <si>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</si>
  <si>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</si>
  <si>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</si>
  <si>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</si>
  <si>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</si>
  <si>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</si>
  <si>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</si>
  <si>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</si>
  <si>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</si>
  <si>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</si>
  <si>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</si>
  <si>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</si>
  <si>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</si>
  <si>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</si>
  <si>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</si>
  <si>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</si>
  <si>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</si>
  <si>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</si>
  <si>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</si>
  <si>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</si>
  <si>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</si>
  <si>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</si>
  <si>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</si>
  <si>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</si>
  <si>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</si>
  <si>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</si>
  <si>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</si>
  <si>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</si>
  <si>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</si>
  <si>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</si>
  <si>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</si>
  <si>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</si>
  <si>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</si>
  <si>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</si>
  <si>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</si>
  <si>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</si>
  <si>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</si>
  <si>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</si>
  <si>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</si>
  <si>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</si>
  <si>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</si>
  <si>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</si>
  <si>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</si>
  <si>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</si>
  <si>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</si>
  <si>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</si>
  <si>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</si>
  <si>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</si>
  <si>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</si>
  <si>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</si>
  <si>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</si>
  <si>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</si>
  <si>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</si>
  <si>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</si>
  <si>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</si>
  <si>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</si>
  <si>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</si>
  <si>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</si>
  <si>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</si>
  <si>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</si>
  <si>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</si>
  <si>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</si>
  <si>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</si>
  <si>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</si>
  <si>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</si>
  <si>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</si>
  <si>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</si>
  <si>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</si>
  <si>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</si>
  <si>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</si>
  <si>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</si>
  <si>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</si>
  <si>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</si>
  <si>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</si>
  <si>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</si>
  <si>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</si>
  <si>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</si>
  <si>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</si>
  <si>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</si>
  <si>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</si>
  <si>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</si>
  <si>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</si>
  <si>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</si>
  <si>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</si>
  <si>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</si>
  <si>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</si>
  <si>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</si>
  <si>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</si>
  <si>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</si>
  <si>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</si>
  <si>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</si>
  <si>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</si>
  <si>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</si>
  <si>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</si>
  <si>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</si>
  <si>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</si>
  <si>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</si>
  <si>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</si>
  <si>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</si>
  <si>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</si>
  <si>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</si>
  <si>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</si>
  <si>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</si>
  <si>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</si>
  <si>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</si>
  <si>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</si>
  <si>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</si>
  <si>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</si>
  <si>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</si>
  <si>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</si>
  <si>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</si>
  <si>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</si>
  <si>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</si>
  <si>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</si>
  <si>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</si>
  <si>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</si>
  <si>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</si>
  <si>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</si>
  <si>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</si>
  <si>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</si>
  <si>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</si>
  <si>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</si>
  <si>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</si>
  <si>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</si>
  <si>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</si>
  <si>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</si>
  <si>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</si>
  <si>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</si>
  <si>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</si>
  <si>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</si>
  <si>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</si>
  <si>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</si>
  <si>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</si>
  <si>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</si>
  <si>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</si>
  <si>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</si>
  <si>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</si>
  <si>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</si>
  <si>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</si>
  <si>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</si>
  <si>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</si>
  <si>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</si>
  <si>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</si>
  <si>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</si>
  <si>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</si>
  <si>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</si>
  <si>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</si>
  <si>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</si>
  <si>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</si>
  <si>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</si>
  <si>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</si>
  <si>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</si>
  <si>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</si>
  <si>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</si>
  <si>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</si>
  <si>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</si>
  <si>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</si>
  <si>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</si>
  <si>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</si>
  <si>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</si>
  <si>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</si>
  <si>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</si>
  <si>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</si>
  <si>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</si>
  <si>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</si>
  <si>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</si>
  <si>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</si>
  <si>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</si>
  <si>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</si>
  <si>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</si>
  <si>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</si>
  <si>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</si>
  <si>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</si>
  <si>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</si>
  <si>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</si>
  <si>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</si>
  <si>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</si>
  <si>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</si>
  <si>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</si>
  <si>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</si>
  <si>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</si>
  <si>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</si>
  <si>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</si>
  <si>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</si>
  <si>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</si>
  <si>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</si>
  <si>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</si>
  <si>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</si>
  <si>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</si>
  <si>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</si>
  <si>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</si>
  <si>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</si>
  <si>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</si>
  <si>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</si>
  <si>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</si>
  <si>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</si>
  <si>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</si>
  <si>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</si>
  <si>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</si>
  <si>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</si>
  <si>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</si>
  <si>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</si>
  <si>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</si>
  <si>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</si>
  <si>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</si>
  <si>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</si>
  <si>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</si>
  <si>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</si>
  <si>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</si>
  <si>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</si>
  <si>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</si>
  <si>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</si>
  <si>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</si>
  <si>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</si>
  <si>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</si>
  <si>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</si>
  <si>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</si>
  <si>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</si>
  <si>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</si>
  <si>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</si>
  <si>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</si>
  <si>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</si>
  <si>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</si>
  <si>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</si>
  <si>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</si>
  <si>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</si>
  <si>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</si>
  <si>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</si>
  <si>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</si>
  <si>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</si>
  <si>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</si>
  <si>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</si>
  <si>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</si>
  <si>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</si>
  <si>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</si>
  <si>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</si>
  <si>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</si>
  <si>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</si>
  <si>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</si>
  <si>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</si>
  <si>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</si>
  <si>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</si>
  <si>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</si>
  <si>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</si>
  <si>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</si>
  <si>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</si>
  <si>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</si>
  <si>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</si>
  <si>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</si>
  <si>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</si>
  <si>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</si>
  <si>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</si>
  <si>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</si>
  <si>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</si>
  <si>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</si>
  <si>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</si>
  <si>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</si>
  <si>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</si>
  <si>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</si>
  <si>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</si>
  <si>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</si>
  <si>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</si>
  <si>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</si>
  <si>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</si>
  <si>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</si>
  <si>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</si>
  <si>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</si>
  <si>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</si>
  <si>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</si>
  <si>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</si>
  <si>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</si>
  <si>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</si>
  <si>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</si>
  <si>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</si>
  <si>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</si>
  <si>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</si>
  <si>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</si>
  <si>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</si>
  <si>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</si>
  <si>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</si>
  <si>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</si>
  <si>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</si>
  <si>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</si>
  <si>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</si>
  <si>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</si>
  <si>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</si>
  <si>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</si>
  <si>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</si>
  <si>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</si>
  <si>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</si>
  <si>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</si>
  <si>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</si>
  <si>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</si>
  <si>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</si>
  <si>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</si>
  <si>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</si>
  <si>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</si>
  <si>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</si>
  <si>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</si>
  <si>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</si>
  <si>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</si>
  <si>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</si>
  <si>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</si>
  <si>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</si>
  <si>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</si>
  <si>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</si>
  <si>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</si>
  <si>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</si>
  <si>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</si>
  <si>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</si>
  <si>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</si>
  <si>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</si>
  <si>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</si>
  <si>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</si>
  <si>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</si>
  <si>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</si>
  <si>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</si>
  <si>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</si>
  <si>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</si>
  <si>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</si>
  <si>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</si>
  <si>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</si>
  <si>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</si>
  <si>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</si>
  <si>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</si>
  <si>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</si>
  <si>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</si>
  <si>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</si>
  <si>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</si>
  <si>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</si>
  <si>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</si>
  <si>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</si>
  <si>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</si>
  <si>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</si>
  <si>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</si>
  <si>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</si>
  <si>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</si>
  <si>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</si>
  <si>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</si>
  <si>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</si>
  <si>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</si>
  <si>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</si>
  <si>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</si>
  <si>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</si>
  <si>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</si>
  <si>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</si>
  <si>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</si>
  <si>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</si>
  <si>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</si>
  <si>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</si>
  <si>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</si>
  <si>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</si>
  <si>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</si>
  <si>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</si>
  <si>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</si>
  <si>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</si>
  <si>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</si>
  <si>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</si>
  <si>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</si>
  <si>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</si>
  <si>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</si>
  <si>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</si>
  <si>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</si>
  <si>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</si>
  <si>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</si>
  <si>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</si>
  <si>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</si>
  <si>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</si>
  <si>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</si>
  <si>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</si>
  <si>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</si>
  <si>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</si>
  <si>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</si>
  <si>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</si>
  <si>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</si>
  <si>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</si>
  <si>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</si>
  <si>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</si>
  <si>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</si>
  <si>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</si>
  <si>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</si>
  <si>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</si>
  <si>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</si>
  <si>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</si>
  <si>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</si>
  <si>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</si>
  <si>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</si>
  <si>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</si>
  <si>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</si>
  <si>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</si>
  <si>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</si>
  <si>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</si>
  <si>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</si>
  <si>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</si>
  <si>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</si>
  <si>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</si>
  <si>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</si>
  <si>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</si>
  <si>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</si>
  <si>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</si>
  <si>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</si>
  <si>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</si>
  <si>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</si>
  <si>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</si>
  <si>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</si>
  <si>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</si>
  <si>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</si>
  <si>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</si>
  <si>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</si>
  <si>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</si>
  <si>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</si>
  <si>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</si>
  <si>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</si>
  <si>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</si>
  <si>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</si>
  <si>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</si>
  <si>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</si>
  <si>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</si>
  <si>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</si>
  <si>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</si>
  <si>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</si>
  <si>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</si>
  <si>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</si>
  <si>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</si>
  <si>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</si>
  <si>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</si>
  <si>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</si>
  <si>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</si>
  <si>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</si>
  <si>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</si>
  <si>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</si>
  <si>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</si>
  <si>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</si>
  <si>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</si>
  <si>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</si>
  <si>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</si>
  <si>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</si>
  <si>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</si>
  <si>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</si>
  <si>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</si>
  <si>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</si>
  <si>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</si>
  <si>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</si>
  <si>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</si>
  <si>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</si>
  <si>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</si>
  <si>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</si>
  <si>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</si>
  <si>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</si>
  <si>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</si>
  <si>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</si>
  <si>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</si>
  <si>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</si>
  <si>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</si>
  <si>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</si>
  <si>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</si>
  <si>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</si>
  <si>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</si>
  <si>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</si>
  <si>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</si>
  <si>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</si>
  <si>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</si>
  <si>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</si>
  <si>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</si>
  <si>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</si>
  <si>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</si>
  <si>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</si>
  <si>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</si>
  <si>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</si>
  <si>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</si>
  <si>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</si>
  <si>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</si>
  <si>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</si>
  <si>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</si>
  <si>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</si>
  <si>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</si>
  <si>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</si>
  <si>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</si>
  <si>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</si>
  <si>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</si>
  <si>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</si>
  <si>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</si>
  <si>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</si>
  <si>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</si>
  <si>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</si>
  <si>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</si>
  <si>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</si>
  <si>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</si>
  <si>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</si>
  <si>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</si>
  <si>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</si>
  <si>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</si>
  <si>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</si>
  <si>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</si>
  <si>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</si>
  <si>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</si>
  <si>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</si>
  <si>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</si>
  <si>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</si>
  <si>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</si>
  <si>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</si>
  <si>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</si>
  <si>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</si>
  <si>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</si>
  <si>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</si>
  <si>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</si>
  <si>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</si>
  <si>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</si>
  <si>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</si>
  <si>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</si>
  <si>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</si>
  <si>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</si>
  <si>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</si>
  <si>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</si>
  <si>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</si>
  <si>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</si>
  <si>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</si>
  <si>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</si>
  <si>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</si>
  <si>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</si>
  <si>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</si>
  <si>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</si>
  <si>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</si>
  <si>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</si>
  <si>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</si>
  <si>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</si>
  <si>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</si>
  <si>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</si>
  <si>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</si>
  <si>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</si>
  <si>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</si>
  <si>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</si>
  <si>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</si>
  <si>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</si>
  <si>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</si>
  <si>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</si>
  <si>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</si>
  <si>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</si>
  <si>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</si>
  <si>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</si>
  <si>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</si>
  <si>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</si>
  <si>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</si>
  <si>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</si>
  <si>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</si>
  <si>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</si>
  <si>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</si>
  <si>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</si>
  <si>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</si>
  <si>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</si>
  <si>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</si>
  <si>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</si>
  <si>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</si>
  <si>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</si>
  <si>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</si>
  <si>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</si>
  <si>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</si>
  <si>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</si>
  <si>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</si>
  <si>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</si>
  <si>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</si>
  <si>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</si>
  <si>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</si>
  <si>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</si>
  <si>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</si>
  <si>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</si>
  <si>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</si>
  <si>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</si>
  <si>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</si>
  <si>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</si>
  <si>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</si>
  <si>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</si>
  <si>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</si>
  <si>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</si>
  <si>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</si>
  <si>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</si>
  <si>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</si>
  <si>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</si>
  <si>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</si>
  <si>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</si>
  <si>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</si>
  <si>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</si>
  <si>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</si>
  <si>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</si>
  <si>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</si>
  <si>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</si>
  <si>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</si>
  <si>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</si>
  <si>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</si>
  <si>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</si>
  <si>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</si>
  <si>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</si>
  <si>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</si>
  <si>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</si>
  <si>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</si>
  <si>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</si>
  <si>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</si>
  <si>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</si>
  <si>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</si>
  <si>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</si>
  <si>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</si>
  <si>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</si>
  <si>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</si>
  <si>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</si>
  <si>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</si>
  <si>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</si>
  <si>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</si>
  <si>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</si>
  <si>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</si>
  <si>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</si>
  <si>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</si>
  <si>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</si>
  <si>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</si>
  <si>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</si>
  <si>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</si>
  <si>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</si>
  <si>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</si>
  <si>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</si>
  <si>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</si>
  <si>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</si>
  <si>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</si>
  <si>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</si>
  <si>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</si>
  <si>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</si>
  <si>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</si>
  <si>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</si>
  <si>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</si>
  <si>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</si>
  <si>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</si>
  <si>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</si>
  <si>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</si>
  <si>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</si>
  <si>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</si>
  <si>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</si>
  <si>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</si>
  <si>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</si>
  <si>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</si>
  <si>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</si>
  <si>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</si>
  <si>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</si>
  <si>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</si>
  <si>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</si>
  <si>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</si>
  <si>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</si>
  <si>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</si>
  <si>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</si>
  <si>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</si>
  <si>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</si>
  <si>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</si>
  <si>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</si>
  <si>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</si>
  <si>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</si>
  <si>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</si>
  <si>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</si>
  <si>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</si>
  <si>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</si>
  <si>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</si>
  <si>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</si>
  <si>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</si>
  <si>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</si>
  <si>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</si>
  <si>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</si>
  <si>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</si>
  <si>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</si>
  <si>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</si>
  <si>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</si>
  <si>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</si>
  <si>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</si>
  <si>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</si>
  <si>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</si>
  <si>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</si>
  <si>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</si>
  <si>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</si>
  <si>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</si>
  <si>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</si>
  <si>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</si>
  <si>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</si>
  <si>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</si>
  <si>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</si>
  <si>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</si>
  <si>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</si>
  <si>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</si>
  <si>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</si>
  <si>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</si>
  <si>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</si>
  <si>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</si>
  <si>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</si>
  <si>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</si>
  <si>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</si>
  <si>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</si>
  <si>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</si>
  <si>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</si>
  <si>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</si>
  <si>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</si>
  <si>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</si>
  <si>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</si>
  <si>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</si>
  <si>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</si>
  <si>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</si>
  <si>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</si>
  <si>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</si>
  <si>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</si>
  <si>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</si>
  <si>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</si>
  <si>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</si>
  <si>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</si>
  <si>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</si>
  <si>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</si>
  <si>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</si>
  <si>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</si>
  <si>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</si>
  <si>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</si>
  <si>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</si>
  <si>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</si>
  <si>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</si>
  <si>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</si>
  <si>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</si>
  <si>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</si>
  <si>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</si>
  <si>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</si>
  <si>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</si>
  <si>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</si>
  <si>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</si>
  <si>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</si>
  <si>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</si>
  <si>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</si>
  <si>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</si>
  <si>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</si>
  <si>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</si>
  <si>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</si>
  <si>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</si>
  <si>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</si>
  <si>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</si>
  <si>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</si>
  <si>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</si>
  <si>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</si>
  <si>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</si>
  <si>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</si>
  <si>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</si>
  <si>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</si>
  <si>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</si>
  <si>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</si>
  <si>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</si>
  <si>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</si>
  <si>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</si>
  <si>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</si>
  <si>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</si>
  <si>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</si>
  <si>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</si>
  <si>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</si>
  <si>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</si>
  <si>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</si>
  <si>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</si>
  <si>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</si>
  <si>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</si>
  <si>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</si>
  <si>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</si>
  <si>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</si>
  <si>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</si>
  <si>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</si>
  <si>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</si>
  <si>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</si>
  <si>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</si>
  <si>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</si>
  <si>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</si>
  <si>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</si>
  <si>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</si>
  <si>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</si>
  <si>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</si>
  <si>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</si>
  <si>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</si>
  <si>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</si>
  <si>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</si>
  <si>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</si>
  <si>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</si>
  <si>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</si>
  <si>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</si>
  <si>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</si>
  <si>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</si>
  <si>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</si>
  <si>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</si>
  <si>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</si>
  <si>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</si>
  <si>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</si>
  <si>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</si>
  <si>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</si>
  <si>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</si>
  <si>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</si>
  <si>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</si>
  <si>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</si>
  <si>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</si>
  <si>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</si>
  <si>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</si>
  <si>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</si>
  <si>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</si>
  <si>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</si>
  <si>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</si>
  <si>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</si>
  <si>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</si>
  <si>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</si>
  <si>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</si>
  <si>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</si>
  <si>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</si>
  <si>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</si>
  <si>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</si>
  <si>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</si>
  <si>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</si>
  <si>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</si>
  <si>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</si>
  <si>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</si>
  <si>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</si>
  <si>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</si>
  <si>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</si>
  <si>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</si>
  <si>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</si>
  <si>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</si>
  <si>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</si>
  <si>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</si>
  <si>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</si>
  <si>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</si>
  <si>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</si>
  <si>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</si>
  <si>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</si>
  <si>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</si>
  <si>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</si>
  <si>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</si>
  <si>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</si>
  <si>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</si>
  <si>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</si>
  <si>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</si>
  <si>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</si>
  <si>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</si>
  <si>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</si>
  <si>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</si>
  <si>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</si>
  <si>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</si>
  <si>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</si>
  <si>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</si>
  <si>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</si>
  <si>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</si>
  <si>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</si>
  <si>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</si>
  <si>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</si>
  <si>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</si>
  <si>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</si>
  <si>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</si>
  <si>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</si>
  <si>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</si>
  <si>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</si>
  <si>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</si>
  <si>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</si>
  <si>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</si>
  <si>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</si>
  <si>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</si>
  <si>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</si>
  <si>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</si>
  <si>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</si>
  <si>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</si>
  <si>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</si>
  <si>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</si>
  <si>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</si>
  <si>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</si>
  <si>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</si>
  <si>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</si>
  <si>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</si>
  <si>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</si>
  <si>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</si>
  <si>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</si>
  <si>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</si>
  <si>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</si>
  <si>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</si>
  <si>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</si>
  <si>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</si>
  <si>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</si>
  <si>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</si>
  <si>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</si>
  <si>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</si>
  <si>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</si>
  <si>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</si>
  <si>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</si>
  <si>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</si>
  <si>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</si>
  <si>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</si>
  <si>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</si>
  <si>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</si>
  <si>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</si>
  <si>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</si>
  <si>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</si>
  <si>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</si>
  <si>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</si>
  <si>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</si>
  <si>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</si>
  <si>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</si>
  <si>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</si>
  <si>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</si>
  <si>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</si>
  <si>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</si>
  <si>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</si>
  <si>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</si>
  <si>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</si>
  <si>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</si>
  <si>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</si>
  <si>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</si>
  <si>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</si>
  <si>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</si>
  <si>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</si>
  <si>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</si>
  <si>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</si>
  <si>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</si>
  <si>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</si>
  <si>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</si>
  <si>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</si>
  <si>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</si>
  <si>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</si>
  <si>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</si>
  <si>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</si>
  <si>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</si>
  <si>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</si>
  <si>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</si>
  <si>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</si>
  <si>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</si>
  <si>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</si>
  <si>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</si>
  <si>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</si>
  <si>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</si>
  <si>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</si>
  <si>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</si>
  <si>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</si>
  <si>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</si>
  <si>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</si>
  <si>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</si>
  <si>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</si>
  <si>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</si>
  <si>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</si>
  <si>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</si>
  <si>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</si>
  <si>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</si>
  <si>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</si>
  <si>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</si>
  <si>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</si>
  <si>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</si>
  <si>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</si>
  <si>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</si>
  <si>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</si>
  <si>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</si>
  <si>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</si>
  <si>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</si>
  <si>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</si>
  <si>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</si>
  <si>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</si>
  <si>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</si>
  <si>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</si>
  <si>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</si>
  <si>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</si>
  <si>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</si>
  <si>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</si>
  <si>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</si>
  <si>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</si>
  <si>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</si>
  <si>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</si>
  <si>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</si>
  <si>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</si>
  <si>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</si>
  <si>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</si>
  <si>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</si>
  <si>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</si>
  <si>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</si>
  <si>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</si>
  <si>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</si>
  <si>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</si>
  <si>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</si>
  <si>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</si>
  <si>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</si>
  <si>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</si>
  <si>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</si>
  <si>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</si>
  <si>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</si>
  <si>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</si>
  <si>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</si>
  <si>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</si>
  <si>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</si>
  <si>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</si>
  <si>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</si>
  <si>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</si>
  <si>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</si>
  <si>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</si>
  <si>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</si>
  <si>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</si>
  <si>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</si>
  <si>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</si>
  <si>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</si>
  <si>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</si>
  <si>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</si>
  <si>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</si>
  <si>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</si>
  <si>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</si>
  <si>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</si>
  <si>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</si>
  <si>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</si>
  <si>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</si>
  <si>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</si>
  <si>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</si>
  <si>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</si>
  <si>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</si>
  <si>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</si>
  <si>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</si>
  <si>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</si>
  <si>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</si>
  <si>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</si>
  <si>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</si>
  <si>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</si>
  <si>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</si>
  <si>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</si>
  <si>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</si>
  <si>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</si>
  <si>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</si>
  <si>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</si>
  <si>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</si>
  <si>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</si>
  <si>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</si>
  <si>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</si>
  <si>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</si>
  <si>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</si>
  <si>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</si>
  <si>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</si>
  <si>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</si>
  <si>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</si>
  <si>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</si>
  <si>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</si>
  <si>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</si>
  <si>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</si>
  <si>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</si>
  <si>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</si>
  <si>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</si>
  <si>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</si>
  <si>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</si>
  <si>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</si>
  <si>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</si>
  <si>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</si>
  <si>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</si>
  <si>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</si>
  <si>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</si>
  <si>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</si>
  <si>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</si>
  <si>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</si>
  <si>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</si>
  <si>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</si>
  <si>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</si>
  <si>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</si>
  <si>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</si>
  <si>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</si>
  <si>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</si>
  <si>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</si>
  <si>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</si>
  <si>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</si>
  <si>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</si>
  <si>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</si>
  <si>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</si>
  <si>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</si>
  <si>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</si>
  <si>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</si>
  <si>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</si>
  <si>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</si>
  <si>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</si>
  <si>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</si>
  <si>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</si>
  <si>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</si>
  <si>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</si>
  <si>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</si>
  <si>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</si>
  <si>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</si>
  <si>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</si>
  <si>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</si>
  <si>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</si>
  <si>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</si>
  <si>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</si>
  <si>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</si>
  <si>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</si>
  <si>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</si>
  <si>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</si>
  <si>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</si>
  <si>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</si>
  <si>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</si>
  <si>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</si>
  <si>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</si>
  <si>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</si>
  <si>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</si>
  <si>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</si>
  <si>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</si>
  <si>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</si>
  <si>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</si>
  <si>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</si>
  <si>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</si>
  <si>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</si>
  <si>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</si>
  <si>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</si>
  <si>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</si>
  <si>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</si>
  <si>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</si>
  <si>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</si>
  <si>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</si>
  <si>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</si>
  <si>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</si>
  <si>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</si>
  <si>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</si>
  <si>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</si>
  <si>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</si>
  <si>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</si>
  <si>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</si>
  <si>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</si>
  <si>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</si>
  <si>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</si>
  <si>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</si>
  <si>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</si>
  <si>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</si>
  <si>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</si>
  <si>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</si>
  <si>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</si>
  <si>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</si>
  <si>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</si>
  <si>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</si>
  <si>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</si>
  <si>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</si>
  <si>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</si>
  <si>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</si>
  <si>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</si>
  <si>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</si>
  <si>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</si>
  <si>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</si>
  <si>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</si>
  <si>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</si>
  <si>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</si>
  <si>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</si>
  <si>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</si>
  <si>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</si>
  <si>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</si>
  <si>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</si>
  <si>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</si>
  <si>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</si>
  <si>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</si>
  <si>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</si>
  <si>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</si>
  <si>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</si>
  <si>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</si>
  <si>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</si>
  <si>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</si>
  <si>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</si>
  <si>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</si>
  <si>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</si>
  <si>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</si>
  <si>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</si>
  <si>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</si>
  <si>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</si>
  <si>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</si>
  <si>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</si>
  <si>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</si>
  <si>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</si>
  <si>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</si>
  <si>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</si>
  <si>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</si>
  <si>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</si>
  <si>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</si>
  <si>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</si>
  <si>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</si>
  <si>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</si>
  <si>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</si>
  <si>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</si>
  <si>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</si>
  <si>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</si>
  <si>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</si>
  <si>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</si>
  <si>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</si>
  <si>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</si>
  <si>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</si>
  <si>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</si>
  <si>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</si>
  <si>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</si>
  <si>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</si>
  <si>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</si>
  <si>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</si>
  <si>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</si>
  <si>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</si>
  <si>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</si>
  <si>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</si>
  <si>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</si>
  <si>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</si>
  <si>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</si>
  <si>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</si>
  <si>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</si>
  <si>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</si>
  <si>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</si>
  <si>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</si>
  <si>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</si>
  <si>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</si>
  <si>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</si>
  <si>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</si>
  <si>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</si>
  <si>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</si>
  <si>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</si>
  <si>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</si>
  <si>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</si>
  <si>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</si>
  <si>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</si>
  <si>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</si>
  <si>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</si>
  <si>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</si>
  <si>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</si>
  <si>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</si>
  <si>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</si>
  <si>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</si>
  <si>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</si>
  <si>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</si>
  <si>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</si>
  <si>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</si>
  <si>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</si>
  <si>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</si>
  <si>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</si>
  <si>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</si>
  <si>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</si>
  <si>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</si>
  <si>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</si>
  <si>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</si>
  <si>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</si>
  <si>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</si>
  <si>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</si>
  <si>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</si>
  <si>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</si>
  <si>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</si>
  <si>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</si>
  <si>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</si>
  <si>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</si>
  <si>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</si>
  <si>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</si>
  <si>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</si>
  <si>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</si>
  <si>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</si>
  <si>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</si>
  <si>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</si>
  <si>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</si>
  <si>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</si>
  <si>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</si>
  <si>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</si>
  <si>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</si>
  <si>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</si>
  <si>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</si>
  <si>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</si>
  <si>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</si>
  <si>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</si>
  <si>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</si>
  <si>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</si>
  <si>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</si>
  <si>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</si>
  <si>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</si>
  <si>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</si>
  <si>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</si>
  <si>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</si>
  <si>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</si>
  <si>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</si>
  <si>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</si>
  <si>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</si>
  <si>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</si>
  <si>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</si>
  <si>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</si>
  <si>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</si>
  <si>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</si>
  <si>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</si>
  <si>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</si>
  <si>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</si>
  <si>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</si>
  <si>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</si>
  <si>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</si>
  <si>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</si>
  <si>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</si>
  <si>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</si>
  <si>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</si>
  <si>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</si>
  <si>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</si>
  <si>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</si>
  <si>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</si>
  <si>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</si>
  <si>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</si>
  <si>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</si>
  <si>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</si>
  <si>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</si>
  <si>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</si>
  <si>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</si>
  <si>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</si>
  <si>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</si>
  <si>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</si>
  <si>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</si>
  <si>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</si>
  <si>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</si>
  <si>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</si>
  <si>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</si>
  <si>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</si>
  <si>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</si>
  <si>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</si>
  <si>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</si>
  <si>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</si>
  <si>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</si>
  <si>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</si>
  <si>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</si>
  <si>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</si>
  <si>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</si>
  <si>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</si>
  <si>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</si>
  <si>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</si>
  <si>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</si>
  <si>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</si>
  <si>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</si>
  <si>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</si>
  <si>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</si>
  <si>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</si>
  <si>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</si>
  <si>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</si>
  <si>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</si>
  <si>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</si>
  <si>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</si>
  <si>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</si>
  <si>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</si>
  <si>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</si>
  <si>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</si>
  <si>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</si>
  <si>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</si>
  <si>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</si>
  <si>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</si>
  <si>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</si>
  <si>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</si>
  <si>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</si>
  <si>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</si>
  <si>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</si>
  <si>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</si>
  <si>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</si>
  <si>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</si>
  <si>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</si>
  <si>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</si>
  <si>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</si>
  <si>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</si>
  <si>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</si>
  <si>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</si>
  <si>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</si>
  <si>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</si>
  <si>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</si>
  <si>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</si>
  <si>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</si>
  <si>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</si>
  <si>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</si>
  <si>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</si>
  <si>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</si>
  <si>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</si>
  <si>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</si>
  <si>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</si>
  <si>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</si>
  <si>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</si>
  <si>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</si>
  <si>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</si>
  <si>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</si>
  <si>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</si>
  <si>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</si>
  <si>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</si>
  <si>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</si>
  <si>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</si>
  <si>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</si>
  <si>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</si>
  <si>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</si>
  <si>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</si>
  <si>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</si>
  <si>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</si>
  <si>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</si>
  <si>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</si>
  <si>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</si>
  <si>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</si>
  <si>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</si>
  <si>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</si>
  <si>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</si>
  <si>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</si>
  <si>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</si>
  <si>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</si>
  <si>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</si>
  <si>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</si>
  <si>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</si>
  <si>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</si>
  <si>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</si>
  <si>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</si>
  <si>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</si>
  <si>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</si>
  <si>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</si>
  <si>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</si>
  <si>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</si>
  <si>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</si>
  <si>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</si>
  <si>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</si>
  <si>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</si>
  <si>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</si>
  <si>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</si>
  <si>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</si>
  <si>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</si>
  <si>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</si>
  <si>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</si>
  <si>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</si>
  <si>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</si>
  <si>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</si>
  <si>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</si>
  <si>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</si>
  <si>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</si>
  <si>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</si>
  <si>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</si>
  <si>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</si>
  <si>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</si>
  <si>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</si>
  <si>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</si>
  <si>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</si>
  <si>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</si>
  <si>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</si>
  <si>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</si>
  <si>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</si>
  <si>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</si>
  <si>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</si>
  <si>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</si>
  <si>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</si>
  <si>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</si>
  <si>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</si>
  <si>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</si>
  <si>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</si>
  <si>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</si>
  <si>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</si>
  <si>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</si>
  <si>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</si>
  <si>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</si>
  <si>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</si>
  <si>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</si>
  <si>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</si>
  <si>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</si>
  <si>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</si>
  <si>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</si>
  <si>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</si>
  <si>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</si>
  <si>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</si>
  <si>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</si>
  <si>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</si>
  <si>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</si>
  <si>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</si>
  <si>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</si>
  <si>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</si>
  <si>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</si>
  <si>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</si>
  <si>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</si>
  <si>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</si>
  <si>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</si>
  <si>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</si>
  <si>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</si>
  <si>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</si>
  <si>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</si>
  <si>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</si>
  <si>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</si>
  <si>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</si>
  <si>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</si>
  <si>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</si>
  <si>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</si>
  <si>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</si>
  <si>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</si>
  <si>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</si>
  <si>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</si>
  <si>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</si>
  <si>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</si>
  <si>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</si>
  <si>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</si>
  <si>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</si>
  <si>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</si>
  <si>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</si>
  <si>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</si>
  <si>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</si>
  <si>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</si>
  <si>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</si>
  <si>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</si>
  <si>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</si>
  <si>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</si>
  <si>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</si>
  <si>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</si>
  <si>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</si>
  <si>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</si>
  <si>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</si>
  <si>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</si>
  <si>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</si>
  <si>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</si>
  <si>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</si>
  <si>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</si>
  <si>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</si>
  <si>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</si>
  <si>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</si>
  <si>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</si>
  <si>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</si>
  <si>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</si>
  <si>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</si>
  <si>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</si>
  <si>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</si>
  <si>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</si>
  <si>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</si>
  <si>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</si>
  <si>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</si>
  <si>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</si>
  <si>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</si>
  <si>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</si>
  <si>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</si>
  <si>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</si>
  <si>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</si>
  <si>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</si>
  <si>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</si>
  <si>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</si>
  <si>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</si>
  <si>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</si>
  <si>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</si>
  <si>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</si>
  <si>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</si>
  <si>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</si>
  <si>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</si>
  <si>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</si>
  <si>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</si>
  <si>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</si>
  <si>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</si>
  <si>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</si>
  <si>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</si>
  <si>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</si>
  <si>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</si>
  <si>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</si>
  <si>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</si>
  <si>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</si>
  <si>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</si>
  <si>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</si>
  <si>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</si>
  <si>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</si>
  <si>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</si>
  <si>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</si>
  <si>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</si>
  <si>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</si>
  <si>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</si>
  <si>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</si>
  <si>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</si>
  <si>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</si>
  <si>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</si>
  <si>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</si>
  <si>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</si>
  <si>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</si>
  <si>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</si>
  <si>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</si>
  <si>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</si>
  <si>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</si>
  <si>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</si>
  <si>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</si>
  <si>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</si>
  <si>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</si>
  <si>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</si>
  <si>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</si>
  <si>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</si>
  <si>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</si>
  <si>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</si>
  <si>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</si>
  <si>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</si>
  <si>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</si>
  <si>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</si>
  <si>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</si>
  <si>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</si>
  <si>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</si>
  <si>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</si>
  <si>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</si>
  <si>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</si>
  <si>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</si>
  <si>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</si>
  <si>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</si>
  <si>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</si>
  <si>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</si>
  <si>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</si>
  <si>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</si>
  <si>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</si>
  <si>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</si>
  <si>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</si>
  <si>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</si>
  <si>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</si>
  <si>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</si>
  <si>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</si>
  <si>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</si>
  <si>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</si>
  <si>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</si>
  <si>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</si>
  <si>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</si>
  <si>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</si>
  <si>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</si>
  <si>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</si>
  <si>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</si>
  <si>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</si>
  <si>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</si>
  <si>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</si>
  <si>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</si>
  <si>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</si>
  <si>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</si>
  <si>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</si>
  <si>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</si>
  <si>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</si>
  <si>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</si>
  <si>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</si>
  <si>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</si>
  <si>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</si>
  <si>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</si>
  <si>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</si>
  <si>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</si>
  <si>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</si>
  <si>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</si>
  <si>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</si>
  <si>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</si>
  <si>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</si>
  <si>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</si>
  <si>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</si>
  <si>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</si>
  <si>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</si>
  <si>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</si>
  <si>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</si>
  <si>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</si>
  <si>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</si>
  <si>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</si>
  <si>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</si>
  <si>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</si>
  <si>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</si>
  <si>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</si>
  <si>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</si>
  <si>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</si>
  <si>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</si>
  <si>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</si>
  <si>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</si>
  <si>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</si>
  <si>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</si>
  <si>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</si>
  <si>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</si>
  <si>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</si>
  <si>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</si>
  <si>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</si>
  <si>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</si>
  <si>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</si>
  <si>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</si>
  <si>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</si>
  <si>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</si>
  <si>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</si>
  <si>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</si>
  <si>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</si>
  <si>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</si>
  <si>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</si>
  <si>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</si>
  <si>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</si>
  <si>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</si>
  <si>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</si>
  <si>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</si>
  <si>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</si>
  <si>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</si>
  <si>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</si>
  <si>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</si>
  <si>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</si>
  <si>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</si>
  <si>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</si>
  <si>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</si>
  <si>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</si>
  <si>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</si>
  <si>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</si>
  <si>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</si>
  <si>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</si>
  <si>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</si>
  <si>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</si>
  <si>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</si>
  <si>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</si>
  <si>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</si>
  <si>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</si>
  <si>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</si>
  <si>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</si>
  <si>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</si>
  <si>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</si>
  <si>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</si>
  <si>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</si>
  <si>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</si>
  <si>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</si>
  <si>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</si>
  <si>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</si>
  <si>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</si>
  <si>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</si>
  <si>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</si>
  <si>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</si>
  <si>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</si>
  <si>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</si>
  <si>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</si>
  <si>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</si>
  <si>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</si>
  <si>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</si>
  <si>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</si>
  <si>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</si>
  <si>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</si>
  <si>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</si>
  <si>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</si>
  <si>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</si>
  <si>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</si>
  <si>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</si>
  <si>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</si>
  <si>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</si>
  <si>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</si>
  <si>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</si>
  <si>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</si>
  <si>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</si>
  <si>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</si>
  <si>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</si>
  <si>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</si>
  <si>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</si>
  <si>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</si>
  <si>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</si>
  <si>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</si>
  <si>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</si>
  <si>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</si>
  <si>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</si>
  <si>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</si>
  <si>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</si>
  <si>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</si>
  <si>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</si>
  <si>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</si>
  <si>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</si>
  <si>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</si>
  <si>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</si>
  <si>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</si>
  <si>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</si>
  <si>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</si>
  <si>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</si>
  <si>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</si>
  <si>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</si>
  <si>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</si>
  <si>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</si>
  <si>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</si>
  <si>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</si>
  <si>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</si>
  <si>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</si>
  <si>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</si>
  <si>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</si>
  <si>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</si>
  <si>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</si>
  <si>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</si>
  <si>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</si>
  <si>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</si>
  <si>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</si>
  <si>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</si>
  <si>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</si>
  <si>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</si>
  <si>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</si>
  <si>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</si>
  <si>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</si>
  <si>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</si>
  <si>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</si>
  <si>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</si>
  <si>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</si>
  <si>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</si>
  <si>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</si>
  <si>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</si>
  <si>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</si>
  <si>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</si>
  <si>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</si>
  <si>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</si>
  <si>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</si>
  <si>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</si>
  <si>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</si>
  <si>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</si>
  <si>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</si>
  <si>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</si>
  <si>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</si>
  <si>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</si>
  <si>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</si>
  <si>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</si>
  <si>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</si>
  <si>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</si>
  <si>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</si>
  <si>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</si>
  <si>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</si>
  <si>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</si>
  <si>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</si>
  <si>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</si>
  <si>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</si>
  <si>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</si>
  <si>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</si>
  <si>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</si>
  <si>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</si>
  <si>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</si>
  <si>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</si>
  <si>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</si>
  <si>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</si>
  <si>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</si>
  <si>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</si>
  <si>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</si>
  <si>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</si>
  <si>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</si>
  <si>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</si>
  <si>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</si>
  <si>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</si>
  <si>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</si>
  <si>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</si>
  <si>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</si>
  <si>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</si>
  <si>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</si>
  <si>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</si>
  <si>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</si>
  <si>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</si>
  <si>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</si>
  <si>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</si>
  <si>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</si>
  <si>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</si>
  <si>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</si>
  <si>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</si>
  <si>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</si>
  <si>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</si>
  <si>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</si>
  <si>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</si>
  <si>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</si>
  <si>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</si>
  <si>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</si>
  <si>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</si>
  <si>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</si>
  <si>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</si>
  <si>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</si>
  <si>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</si>
  <si>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</si>
  <si>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</si>
  <si>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</si>
  <si>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</si>
  <si>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</si>
  <si>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</si>
  <si>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</si>
  <si>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</si>
  <si>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</si>
  <si>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</si>
  <si>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</si>
  <si>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</si>
  <si>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</si>
  <si>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</si>
  <si>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</si>
  <si>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</si>
  <si>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</si>
  <si>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</si>
  <si>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</si>
  <si>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</si>
  <si>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</si>
  <si>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</si>
  <si>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</si>
  <si>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</si>
  <si>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</si>
  <si>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</si>
  <si>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</si>
  <si>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</si>
  <si>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</si>
  <si>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</si>
  <si>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</si>
  <si>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</si>
  <si>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</si>
  <si>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</si>
  <si>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</si>
  <si>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</si>
  <si>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</si>
  <si>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</si>
  <si>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</si>
  <si>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</si>
  <si>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</si>
  <si>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</si>
  <si>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</si>
  <si>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</si>
  <si>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</si>
  <si>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</si>
  <si>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</si>
  <si>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</si>
  <si>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</si>
  <si>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</si>
  <si>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</si>
  <si>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</si>
  <si>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</si>
  <si>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</si>
  <si>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</si>
  <si>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</si>
  <si>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</si>
  <si>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</si>
  <si>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</si>
  <si>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</si>
  <si>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</si>
  <si>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</si>
  <si>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</si>
  <si>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</si>
  <si>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</si>
  <si>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</si>
  <si>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</si>
  <si>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</si>
  <si>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</si>
  <si>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</si>
  <si>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</si>
  <si>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</si>
  <si>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</si>
  <si>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</si>
  <si>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</si>
  <si>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</si>
  <si>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</si>
  <si>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</si>
  <si>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</si>
  <si>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</si>
  <si>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</si>
  <si>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</si>
  <si>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</si>
  <si>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</si>
  <si>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</si>
  <si>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</si>
  <si>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</si>
  <si>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</si>
  <si>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</si>
  <si>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</si>
  <si>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</si>
  <si>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</si>
  <si>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</si>
  <si>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</si>
  <si>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</si>
  <si>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</si>
  <si>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</si>
  <si>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</si>
  <si>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</si>
  <si>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</si>
  <si>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</si>
  <si>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</si>
  <si>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</si>
  <si>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</si>
  <si>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</si>
  <si>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</si>
  <si>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</si>
  <si>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</si>
  <si>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</si>
  <si>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</si>
  <si>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</si>
  <si>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</si>
  <si>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</si>
  <si>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</si>
  <si>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</si>
  <si>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</si>
  <si>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</si>
  <si>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</si>
  <si>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</si>
  <si>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</si>
  <si>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</si>
  <si>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</si>
  <si>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</si>
  <si>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</si>
  <si>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</si>
  <si>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</si>
  <si>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</si>
  <si>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</si>
  <si>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</si>
  <si>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</si>
  <si>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</si>
  <si>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</si>
  <si>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</si>
  <si>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</si>
  <si>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</si>
  <si>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</si>
  <si>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</si>
  <si>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</si>
  <si>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</si>
  <si>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</si>
  <si>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</si>
  <si>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</si>
  <si>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</si>
  <si>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</si>
  <si>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</si>
  <si>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</si>
  <si>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</si>
  <si>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</si>
  <si>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</si>
  <si>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</si>
  <si>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</si>
  <si>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</si>
  <si>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</si>
  <si>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</si>
  <si>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</si>
  <si>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</si>
  <si>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</si>
  <si>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</si>
  <si>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</si>
  <si>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</si>
  <si>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</si>
  <si>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</si>
  <si>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</si>
  <si>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</si>
  <si>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</si>
  <si>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</si>
  <si>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</si>
  <si>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</si>
  <si>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</si>
  <si>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</si>
  <si>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</si>
  <si>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</si>
  <si>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</si>
  <si>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</si>
  <si>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</si>
  <si>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</si>
  <si>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</si>
  <si>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</si>
  <si>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</si>
  <si>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</si>
  <si>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</si>
  <si>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</si>
  <si>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</si>
  <si>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</si>
  <si>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</si>
  <si>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</si>
  <si>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</si>
  <si>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</si>
  <si>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</si>
  <si>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</si>
  <si>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</si>
  <si>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</si>
  <si>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</si>
  <si>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</si>
  <si>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</si>
  <si>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</si>
  <si>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</si>
  <si>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</si>
  <si>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</si>
  <si>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</si>
  <si>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</si>
  <si>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</si>
  <si>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</si>
  <si>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</si>
  <si>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</si>
  <si>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</si>
  <si>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</si>
  <si>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</si>
  <si>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</si>
  <si>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</si>
  <si>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</si>
  <si>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</si>
  <si>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</si>
  <si>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</si>
  <si>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</si>
  <si>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</si>
  <si>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</si>
  <si>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</si>
  <si>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</si>
  <si>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</si>
  <si>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</si>
  <si>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</si>
  <si>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</si>
  <si>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</si>
  <si>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</si>
  <si>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</si>
  <si>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</si>
  <si>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</si>
  <si>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</si>
  <si>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</si>
  <si>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</si>
  <si>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</si>
  <si>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</si>
  <si>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</si>
  <si>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</si>
  <si>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</si>
  <si>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</si>
  <si>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</si>
  <si>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</si>
  <si>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</si>
  <si>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</si>
  <si>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</si>
  <si>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</si>
  <si>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</si>
  <si>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</si>
  <si>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</si>
  <si>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</si>
  <si>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</si>
  <si>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</si>
  <si>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</si>
  <si>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</si>
  <si>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</si>
  <si>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</si>
  <si>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</si>
  <si>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</si>
  <si>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</si>
  <si>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</si>
  <si>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</si>
  <si>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</si>
  <si>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</si>
  <si>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</si>
  <si>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</si>
  <si>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</si>
  <si>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</si>
  <si>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</si>
  <si>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</si>
  <si>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</si>
  <si>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</si>
  <si>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</si>
  <si>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</si>
  <si>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</si>
  <si>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</si>
  <si>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</si>
  <si>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</si>
  <si>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</si>
  <si>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</si>
  <si>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</si>
  <si>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</si>
  <si>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</si>
  <si>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</si>
  <si>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</si>
  <si>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</si>
  <si>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</si>
  <si>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</si>
  <si>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</si>
  <si>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</si>
  <si>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</si>
  <si>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</si>
  <si>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</si>
  <si>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</si>
  <si>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</si>
  <si>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</si>
  <si>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</si>
  <si>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</si>
  <si>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</si>
  <si>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</si>
  <si>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</si>
  <si>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</si>
  <si>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</si>
  <si>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</si>
  <si>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</si>
  <si>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</si>
  <si>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</si>
  <si>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</si>
  <si>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</si>
  <si>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</si>
  <si>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</si>
  <si>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</si>
  <si>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</si>
  <si>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</si>
  <si>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</si>
  <si>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</si>
  <si>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</si>
  <si>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</si>
  <si>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</si>
  <si>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</si>
  <si>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</si>
  <si>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</si>
  <si>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</si>
  <si>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</si>
  <si>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</si>
  <si>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</si>
  <si>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</si>
  <si>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</si>
  <si>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</si>
  <si>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</si>
  <si>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</si>
  <si>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</si>
  <si>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</si>
  <si>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</si>
  <si>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</si>
  <si>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</si>
  <si>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</si>
  <si>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</si>
  <si>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</si>
  <si>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</si>
  <si>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</si>
  <si>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</si>
  <si>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</si>
  <si>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</si>
  <si>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</si>
  <si>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</si>
  <si>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</si>
  <si>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</si>
  <si>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</si>
  <si>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</si>
  <si>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</si>
  <si>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</si>
  <si>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</si>
  <si>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</si>
  <si>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</si>
  <si>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</si>
  <si>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</si>
  <si>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</si>
  <si>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</si>
  <si>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</si>
  <si>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</si>
  <si>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</si>
  <si>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</si>
  <si>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</si>
  <si>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</si>
  <si>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</si>
  <si>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</si>
  <si>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</si>
  <si>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</si>
  <si>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</si>
  <si>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</si>
  <si>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</si>
  <si>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</si>
  <si>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</si>
  <si>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</si>
  <si>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</si>
  <si>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</si>
  <si>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</si>
  <si>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</si>
  <si>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</si>
  <si>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</si>
  <si>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</si>
  <si>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</si>
  <si>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</si>
  <si>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</si>
  <si>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</si>
  <si>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</si>
  <si>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</si>
  <si>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</si>
  <si>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</si>
  <si>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</si>
  <si>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</si>
  <si>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</si>
  <si>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</si>
  <si>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</si>
  <si>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</si>
  <si>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</si>
  <si>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</si>
  <si>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</si>
  <si>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</si>
  <si>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</si>
  <si>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</si>
  <si>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</si>
  <si>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</si>
  <si>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</si>
  <si>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</si>
  <si>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</si>
  <si>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</si>
  <si>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</si>
  <si>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</si>
  <si>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</si>
  <si>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</si>
  <si>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</si>
  <si>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</si>
  <si>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</si>
  <si>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</si>
  <si>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</si>
  <si>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</si>
  <si>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</si>
  <si>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</si>
  <si>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</si>
  <si>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</si>
  <si>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</si>
  <si>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</si>
  <si>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</si>
  <si>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</si>
  <si>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</si>
  <si>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</si>
  <si>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</si>
  <si>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</si>
  <si>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</si>
  <si>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</si>
  <si>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</si>
  <si>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</si>
  <si>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</si>
  <si>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</si>
  <si>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</si>
  <si>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</si>
  <si>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</si>
  <si>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</si>
  <si>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</si>
  <si>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</si>
  <si>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</si>
  <si>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</si>
  <si>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</si>
  <si>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</si>
  <si>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</si>
  <si>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</si>
  <si>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</si>
  <si>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</si>
  <si>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</si>
  <si>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</si>
  <si>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</si>
  <si>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</si>
  <si>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</si>
  <si>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</si>
  <si>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</si>
  <si>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</si>
  <si>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</si>
  <si>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</si>
  <si>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</si>
  <si>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</si>
  <si>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</si>
  <si>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</si>
  <si>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</si>
  <si>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</si>
  <si>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</si>
  <si>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</si>
  <si>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</si>
  <si>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</si>
  <si>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</si>
  <si>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</si>
  <si>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</si>
  <si>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</si>
  <si>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</si>
  <si>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</si>
  <si>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</si>
  <si>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</si>
  <si>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</si>
  <si>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</si>
  <si>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</si>
  <si>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</si>
  <si>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</si>
  <si>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</si>
  <si>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</si>
  <si>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</si>
  <si>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</si>
  <si>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</si>
  <si>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</si>
  <si>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</si>
  <si>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</si>
  <si>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</si>
  <si>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</si>
  <si>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</si>
  <si>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</si>
  <si>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</si>
  <si>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</si>
  <si>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</si>
  <si>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</si>
  <si>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</si>
  <si>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</si>
  <si>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</si>
  <si>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</si>
  <si>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</si>
  <si>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</si>
  <si>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</si>
  <si>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</si>
  <si>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</si>
  <si>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</si>
  <si>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</si>
  <si>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</si>
  <si>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</si>
  <si>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</si>
  <si>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</si>
  <si>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</si>
  <si>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</si>
  <si>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</si>
  <si>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</si>
  <si>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</si>
  <si>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</si>
  <si>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</si>
  <si>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</si>
  <si>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</si>
  <si>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</si>
  <si>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</si>
  <si>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</si>
  <si>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</si>
  <si>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</si>
  <si>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</si>
  <si>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</si>
  <si>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</si>
  <si>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</si>
  <si>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</si>
  <si>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</si>
  <si>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</si>
  <si>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</si>
  <si>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</si>
  <si>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</si>
  <si>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</si>
  <si>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</si>
  <si>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</si>
  <si>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</si>
  <si>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</si>
  <si>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</si>
  <si>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</si>
  <si>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</si>
  <si>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</si>
  <si>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</si>
  <si>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</si>
  <si>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</si>
  <si>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</si>
  <si>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</si>
  <si>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</si>
  <si>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</si>
  <si>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</si>
  <si>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</si>
  <si>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</si>
  <si>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</si>
  <si>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</si>
  <si>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</si>
  <si>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</si>
  <si>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</si>
  <si>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</si>
  <si>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</si>
  <si>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</si>
  <si>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</si>
  <si>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</si>
  <si>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</si>
  <si>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</si>
  <si>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</si>
  <si>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</si>
  <si>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</si>
  <si>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</si>
  <si>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</si>
  <si>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</si>
  <si>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</si>
  <si>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</si>
  <si>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</si>
  <si>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</si>
  <si>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</si>
  <si>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</si>
  <si>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</si>
  <si>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</si>
  <si>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</si>
  <si>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</si>
  <si>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</si>
  <si>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</si>
  <si>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</si>
  <si>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</si>
  <si>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</si>
  <si>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</si>
  <si>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</si>
  <si>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</si>
  <si>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</si>
  <si>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</si>
  <si>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</si>
  <si>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</si>
  <si>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</si>
  <si>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</si>
  <si>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</si>
  <si>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</si>
  <si>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</si>
  <si>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</si>
  <si>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</si>
  <si>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</si>
  <si>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</si>
  <si>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</si>
  <si>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</si>
  <si>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</si>
  <si>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</si>
  <si>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</si>
  <si>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</si>
  <si>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</si>
  <si>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</si>
  <si>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</si>
  <si>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</si>
  <si>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</si>
  <si>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</si>
  <si>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</si>
  <si>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</si>
  <si>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</si>
  <si>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</si>
  <si>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</si>
  <si>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</si>
  <si>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</si>
  <si>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</si>
  <si>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</si>
  <si>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</si>
  <si>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</si>
  <si>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</si>
  <si>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</si>
  <si>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</si>
  <si>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</si>
  <si>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</si>
  <si>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</si>
  <si>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</si>
  <si>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</si>
  <si>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</si>
  <si>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</si>
  <si>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</si>
  <si>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</si>
  <si>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</si>
  <si>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</si>
  <si>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</si>
  <si>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</si>
  <si>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</si>
  <si>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</si>
  <si>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</si>
  <si>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</si>
  <si>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</si>
  <si>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</si>
  <si>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</si>
  <si>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</si>
  <si>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</si>
  <si>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</si>
  <si>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</si>
  <si>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</si>
  <si>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</si>
  <si>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</si>
  <si>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</si>
  <si>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</si>
  <si>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</si>
  <si>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</si>
  <si>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</si>
  <si>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</si>
  <si>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</si>
  <si>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</si>
  <si>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</si>
  <si>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</si>
  <si>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</si>
  <si>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</si>
  <si>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</si>
  <si>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</si>
  <si>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</si>
  <si>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</si>
  <si>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</si>
  <si>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</si>
  <si>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</si>
  <si>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</si>
  <si>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</si>
  <si>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</si>
  <si>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</si>
  <si>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</si>
  <si>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</si>
  <si>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</si>
  <si>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</si>
  <si>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</si>
  <si>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</si>
  <si>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</si>
  <si>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</si>
  <si>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</si>
  <si>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</si>
  <si>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</si>
  <si>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</si>
  <si>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</si>
  <si>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</si>
  <si>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</si>
  <si>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</si>
  <si>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</si>
  <si>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</si>
  <si>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</si>
  <si>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</si>
  <si>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</si>
  <si>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</si>
  <si>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</si>
  <si>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</si>
  <si>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</si>
  <si>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</si>
  <si>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</si>
  <si>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</si>
  <si>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</si>
  <si>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</si>
  <si>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</si>
  <si>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</si>
  <si>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</si>
  <si>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</si>
  <si>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</si>
  <si>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</si>
  <si>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</si>
  <si>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</si>
  <si>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</si>
  <si>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</si>
  <si>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</si>
  <si>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</si>
  <si>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</si>
  <si>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</si>
  <si>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</si>
  <si>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</si>
  <si>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</si>
  <si>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</si>
  <si>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</si>
  <si>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</si>
  <si>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</si>
  <si>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</si>
  <si>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</si>
  <si>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</si>
  <si>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</si>
  <si>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</si>
  <si>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</si>
  <si>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</si>
  <si>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</si>
  <si>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</si>
  <si>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</si>
  <si>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</si>
  <si>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</si>
  <si>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</si>
  <si>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</si>
  <si>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</si>
  <si>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</si>
  <si>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</si>
  <si>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</si>
  <si>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</si>
  <si>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</si>
  <si>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</si>
  <si>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</si>
  <si>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</si>
  <si>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</si>
  <si>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</si>
  <si>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</si>
  <si>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</si>
  <si>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</si>
  <si>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</si>
  <si>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</si>
  <si>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</si>
  <si>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</si>
  <si>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</si>
  <si>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</si>
  <si>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</si>
  <si>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</si>
  <si>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</si>
  <si>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</si>
  <si>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</si>
  <si>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</si>
  <si>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</si>
  <si>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</si>
  <si>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</si>
  <si>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</si>
  <si>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</si>
  <si>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</si>
  <si>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</si>
  <si>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</si>
  <si>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</si>
  <si>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</si>
  <si>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</si>
  <si>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</si>
  <si>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</si>
  <si>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</si>
  <si>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</si>
  <si>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</si>
  <si>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</si>
  <si>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</si>
  <si>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</si>
  <si>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</si>
  <si>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</si>
  <si>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</si>
  <si>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</si>
  <si>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</si>
  <si>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</si>
  <si>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</si>
  <si>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</si>
  <si>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</si>
  <si>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</si>
  <si>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</si>
  <si>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</si>
  <si>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</si>
  <si>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</si>
  <si>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</si>
  <si>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</si>
  <si>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</si>
  <si>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</si>
  <si>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</si>
  <si>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</si>
  <si>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</si>
  <si>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</si>
  <si>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</si>
  <si>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</si>
  <si>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</si>
  <si>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</si>
  <si>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</si>
  <si>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</si>
  <si>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</si>
  <si>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</si>
  <si>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</si>
  <si>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</si>
  <si>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</si>
  <si>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</si>
  <si>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</si>
  <si>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</si>
  <si>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</si>
  <si>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</si>
  <si>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</si>
  <si>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</si>
  <si>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</si>
  <si>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</si>
  <si>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</si>
  <si>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</si>
  <si>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</si>
  <si>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</si>
  <si>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</si>
  <si>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</si>
  <si>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</si>
  <si>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</si>
  <si>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</si>
  <si>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</si>
  <si>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</si>
  <si>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</si>
  <si>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</si>
  <si>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</si>
  <si>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</si>
  <si>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</si>
  <si>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</si>
  <si>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</si>
  <si>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</si>
  <si>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</si>
  <si>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</si>
  <si>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</si>
  <si>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</si>
  <si>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</si>
  <si>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</si>
  <si>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</si>
  <si>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</si>
  <si>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</si>
  <si>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</si>
  <si>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</si>
  <si>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</si>
  <si>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</si>
  <si>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</si>
  <si>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</si>
  <si>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</si>
  <si>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</si>
  <si>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</si>
  <si>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</si>
  <si>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</si>
  <si>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</si>
  <si>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</si>
  <si>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</si>
  <si>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</si>
  <si>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</si>
  <si>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</si>
  <si>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</si>
  <si>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</si>
  <si>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</si>
  <si>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</si>
  <si>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</si>
  <si>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</si>
  <si>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</si>
  <si>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</si>
  <si>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</si>
  <si>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</si>
  <si>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</si>
  <si>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</si>
  <si>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</si>
  <si>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</si>
  <si>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</si>
  <si>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</si>
  <si>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</si>
  <si>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</si>
  <si>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</si>
  <si>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</si>
  <si>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</si>
  <si>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</si>
  <si>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</si>
  <si>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</si>
  <si>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</si>
  <si>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</si>
  <si>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</si>
  <si>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</si>
  <si>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</si>
  <si>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</si>
  <si>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</si>
  <si>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</si>
  <si>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</si>
  <si>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</si>
  <si>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</si>
  <si>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</si>
  <si>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</si>
  <si>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</si>
  <si>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</si>
  <si>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</si>
  <si>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</si>
  <si>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</si>
  <si>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</si>
  <si>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</si>
  <si>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</si>
  <si>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</si>
  <si>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</si>
  <si>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</si>
  <si>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</si>
  <si>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</si>
  <si>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</si>
  <si>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</si>
  <si>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</si>
  <si>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</si>
  <si>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</si>
  <si>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</si>
  <si>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</si>
  <si>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</si>
  <si>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</si>
  <si>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</si>
  <si>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</si>
  <si>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</si>
  <si>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</si>
  <si>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</si>
  <si>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</si>
  <si>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</si>
  <si>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</si>
  <si>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</si>
  <si>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</si>
  <si>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</si>
  <si>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</si>
  <si>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</si>
  <si>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</si>
  <si>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</si>
  <si>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</si>
  <si>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</si>
  <si>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</si>
  <si>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</si>
  <si>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</si>
  <si>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</si>
  <si>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</si>
  <si>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</si>
  <si>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</si>
  <si>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</si>
  <si>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</si>
  <si>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</si>
  <si>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</si>
  <si>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</si>
  <si>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</si>
  <si>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</si>
  <si>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</si>
  <si>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</si>
  <si>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</si>
  <si>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</si>
  <si>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</si>
  <si>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</si>
  <si>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</si>
  <si>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</si>
  <si>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</si>
  <si>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</si>
  <si>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</si>
  <si>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</si>
  <si>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</si>
  <si>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</si>
  <si>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</si>
  <si>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</si>
  <si>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</si>
  <si>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</si>
  <si>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</si>
  <si>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</si>
  <si>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</si>
  <si>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</si>
  <si>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</si>
  <si>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</si>
  <si>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</si>
  <si>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</si>
  <si>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</si>
  <si>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</si>
  <si>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</si>
  <si>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</si>
  <si>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</si>
  <si>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</si>
  <si>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</si>
  <si>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</si>
  <si>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</si>
  <si>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</si>
  <si>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</si>
  <si>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</si>
  <si>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</si>
  <si>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</si>
  <si>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</si>
  <si>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</si>
  <si>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</si>
  <si>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</si>
  <si>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</si>
  <si>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</si>
  <si>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</si>
  <si>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</si>
  <si>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</si>
  <si>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</si>
  <si>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</si>
  <si>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</si>
  <si>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</si>
  <si>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</si>
  <si>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</si>
  <si>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</si>
  <si>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</si>
  <si>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</si>
  <si>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</si>
  <si>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</si>
  <si>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</si>
  <si>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</si>
  <si>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</si>
  <si>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</si>
  <si>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</si>
  <si>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</si>
  <si>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</si>
  <si>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</si>
  <si>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</si>
  <si>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</si>
  <si>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</si>
  <si>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</si>
  <si>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</si>
  <si>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</si>
  <si>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</si>
  <si>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</si>
  <si>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</si>
  <si>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</si>
  <si>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</si>
  <si>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</si>
  <si>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</si>
  <si>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</si>
  <si>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</si>
  <si>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</si>
  <si>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</si>
  <si>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</si>
  <si>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</si>
  <si>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</si>
  <si>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</si>
  <si>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</si>
  <si>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</si>
  <si>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</si>
  <si>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</si>
  <si>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</si>
  <si>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</si>
  <si>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</si>
  <si>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</si>
  <si>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</si>
  <si>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</si>
  <si>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</si>
  <si>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</si>
  <si>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</si>
  <si>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</si>
  <si>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</si>
  <si>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</si>
  <si>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</si>
  <si>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</si>
  <si>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</si>
  <si>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</si>
  <si>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</si>
  <si>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</si>
  <si>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</si>
  <si>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</si>
  <si>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</si>
  <si>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</si>
  <si>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</si>
  <si>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</si>
  <si>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</si>
  <si>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</si>
  <si>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</si>
  <si>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</si>
  <si>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</si>
  <si>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</si>
  <si>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</si>
  <si>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</si>
  <si>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</si>
  <si>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</si>
  <si>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</si>
  <si>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</si>
  <si>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</si>
  <si>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</si>
  <si>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</si>
  <si>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</si>
  <si>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</si>
  <si>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</si>
  <si>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</si>
  <si>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</si>
  <si>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</si>
  <si>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</si>
  <si>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</si>
  <si>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</si>
  <si>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</si>
  <si>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</si>
  <si>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</si>
  <si>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</si>
  <si>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</si>
  <si>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</si>
  <si>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</si>
  <si>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</si>
  <si>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</si>
  <si>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</si>
  <si>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</si>
  <si>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</si>
  <si>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</si>
  <si>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</si>
  <si>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</si>
  <si>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</si>
  <si>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</si>
  <si>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</si>
  <si>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</si>
  <si>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</si>
  <si>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</si>
  <si>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</si>
  <si>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</si>
  <si>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</si>
  <si>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</si>
  <si>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</si>
  <si>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</si>
  <si>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</si>
  <si>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</si>
  <si>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</si>
  <si>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</si>
  <si>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</si>
  <si>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</si>
  <si>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</si>
  <si>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</si>
  <si>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</si>
  <si>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</si>
  <si>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</si>
  <si>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</si>
  <si>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</si>
  <si>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</si>
  <si>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</si>
  <si>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</si>
  <si>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</si>
  <si>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</si>
  <si>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</si>
  <si>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</si>
  <si>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</si>
  <si>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</si>
  <si>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</si>
  <si>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</si>
  <si>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</si>
  <si>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</si>
  <si>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</si>
  <si>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</si>
  <si>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</si>
  <si>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</si>
  <si>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</si>
  <si>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</si>
  <si>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</si>
  <si>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</si>
  <si>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</si>
  <si>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</si>
  <si>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</si>
  <si>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</si>
  <si>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</si>
  <si>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</si>
  <si>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</si>
  <si>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</si>
  <si>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</si>
  <si>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</si>
  <si>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</si>
  <si>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</si>
  <si>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</si>
  <si>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</si>
  <si>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</si>
  <si>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</si>
  <si>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</si>
  <si>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</si>
  <si>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</si>
  <si>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</si>
  <si>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</si>
  <si>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</si>
  <si>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</si>
  <si>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</si>
  <si>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</si>
  <si>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</si>
  <si>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</si>
  <si>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</si>
  <si>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</si>
  <si>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</si>
  <si>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</si>
  <si>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</si>
  <si>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</si>
  <si>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</si>
  <si>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</si>
  <si>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</si>
  <si>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</si>
  <si>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</si>
  <si>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</si>
  <si>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</si>
  <si>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</si>
  <si>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</si>
  <si>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</si>
  <si>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</si>
  <si>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</si>
  <si>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</si>
  <si>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</si>
  <si>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</si>
  <si>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</si>
  <si>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</si>
  <si>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</si>
  <si>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</si>
  <si>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</si>
  <si>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</si>
  <si>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</si>
  <si>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</si>
  <si>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</si>
  <si>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</si>
  <si>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</si>
  <si>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</si>
  <si>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</si>
  <si>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</si>
  <si>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</si>
  <si>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</si>
  <si>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</si>
  <si>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</si>
  <si>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</si>
  <si>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</si>
  <si>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</si>
  <si>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</si>
  <si>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</si>
  <si>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</si>
  <si>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</si>
  <si>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</si>
  <si>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</si>
  <si>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</si>
  <si>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</si>
  <si>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</si>
  <si>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</si>
  <si>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</si>
  <si>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</si>
  <si>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</si>
  <si>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</si>
  <si>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</si>
  <si>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</si>
  <si>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</si>
  <si>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</si>
  <si>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</si>
  <si>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</si>
  <si>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</si>
  <si>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</si>
  <si>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</si>
  <si>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</si>
  <si>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</si>
  <si>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</si>
  <si>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</si>
  <si>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</si>
  <si>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</si>
  <si>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</si>
  <si>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</si>
  <si>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</si>
  <si>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</si>
  <si>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</si>
  <si>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</si>
  <si>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</si>
  <si>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</si>
  <si>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</si>
  <si>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</si>
  <si>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</si>
  <si>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</si>
  <si>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</si>
  <si>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</si>
  <si>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</si>
  <si>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</si>
  <si>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</si>
  <si>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</si>
  <si>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</si>
  <si>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</si>
  <si>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</si>
  <si>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</si>
  <si>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</si>
  <si>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</si>
  <si>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</si>
  <si>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</si>
  <si>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</si>
  <si>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</si>
  <si>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</si>
  <si>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</si>
  <si>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</si>
  <si>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</si>
  <si>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</si>
  <si>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</si>
  <si>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</si>
  <si>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</si>
  <si>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</si>
  <si>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</si>
  <si>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</si>
  <si>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</si>
  <si>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</si>
  <si>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</si>
  <si>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</si>
  <si>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</si>
  <si>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</si>
  <si>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</si>
  <si>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</si>
  <si>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</si>
  <si>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</si>
  <si>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</si>
  <si>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</si>
  <si>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</si>
  <si>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</si>
  <si>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</si>
  <si>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</si>
  <si>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</si>
  <si>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</si>
  <si>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</si>
  <si>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</si>
  <si>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</si>
  <si>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</si>
  <si>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</si>
  <si>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</si>
  <si>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</si>
  <si>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</si>
  <si>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</si>
  <si>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</si>
  <si>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</si>
  <si>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</si>
  <si>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</si>
  <si>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</si>
  <si>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</si>
  <si>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</si>
  <si>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</si>
  <si>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</si>
  <si>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</si>
  <si>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</si>
  <si>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</si>
  <si>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</si>
  <si>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</si>
  <si>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</si>
  <si>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</si>
  <si>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</si>
  <si>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</si>
  <si>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</si>
  <si>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</si>
  <si>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</si>
  <si>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</si>
  <si>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</si>
  <si>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</si>
  <si>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</si>
  <si>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</si>
  <si>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</si>
  <si>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</si>
  <si>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</si>
  <si>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</si>
  <si>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</si>
  <si>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</si>
  <si>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</si>
  <si>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</si>
  <si>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</si>
  <si>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</si>
  <si>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</si>
  <si>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</si>
  <si>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</si>
  <si>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</si>
  <si>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</si>
  <si>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</si>
  <si>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</si>
  <si>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</si>
  <si>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</si>
  <si>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</si>
  <si>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</si>
  <si>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</si>
  <si>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</si>
  <si>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</si>
  <si>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</si>
  <si>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</si>
  <si>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</si>
  <si>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</si>
  <si>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</si>
  <si>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</si>
  <si>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</si>
  <si>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</si>
  <si>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</si>
  <si>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</si>
  <si>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</si>
  <si>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</si>
  <si>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</si>
  <si>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</si>
  <si>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</si>
  <si>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</si>
  <si>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</si>
  <si>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</si>
  <si>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</si>
  <si>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</si>
  <si>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</si>
  <si>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</si>
  <si>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</si>
  <si>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</si>
  <si>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</si>
  <si>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</si>
  <si>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</si>
  <si>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</si>
  <si>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</si>
  <si>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</si>
  <si>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</si>
  <si>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</si>
  <si>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</si>
  <si>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</si>
  <si>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</si>
  <si>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</si>
  <si>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</si>
  <si>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</si>
  <si>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</si>
  <si>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</si>
  <si>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</si>
  <si>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</si>
  <si>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</si>
  <si>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</si>
  <si>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</si>
  <si>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</si>
  <si>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</si>
  <si>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</si>
  <si>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</si>
  <si>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</si>
  <si>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</si>
  <si>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</si>
  <si>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</si>
  <si>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</si>
  <si>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</si>
  <si>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</si>
  <si>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</si>
  <si>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</si>
  <si>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</si>
  <si>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</si>
  <si>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</si>
  <si>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</si>
  <si>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</si>
  <si>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</si>
  <si>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</si>
  <si>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</si>
  <si>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</si>
  <si>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</si>
  <si>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</si>
  <si>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</si>
  <si>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</si>
  <si>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</si>
  <si>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</si>
  <si>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</si>
  <si>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</si>
  <si>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</si>
  <si>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</si>
  <si>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</si>
  <si>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</si>
  <si>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</si>
  <si>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</si>
  <si>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</si>
  <si>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</si>
  <si>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</si>
  <si>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</si>
  <si>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</si>
  <si>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</si>
  <si>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</si>
  <si>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</si>
  <si>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</si>
  <si>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</si>
  <si>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</si>
  <si>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</si>
  <si>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</si>
  <si>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</si>
  <si>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</si>
  <si>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</si>
  <si>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</si>
  <si>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</si>
  <si>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</si>
  <si>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</si>
  <si>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</si>
  <si>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</si>
  <si>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</si>
  <si>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</si>
  <si>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</si>
  <si>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</si>
  <si>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</si>
  <si>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</si>
  <si>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</si>
  <si>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</si>
  <si>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</si>
  <si>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</si>
  <si>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</si>
  <si>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</si>
  <si>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</si>
  <si>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</si>
  <si>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</si>
  <si>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</si>
  <si>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</si>
  <si>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</si>
  <si>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</si>
  <si>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</si>
  <si>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</si>
  <si>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</si>
  <si>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</si>
  <si>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</si>
  <si>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</si>
  <si>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</si>
  <si>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</si>
  <si>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</si>
  <si>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</si>
  <si>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</si>
  <si>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</si>
  <si>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</si>
  <si>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</si>
  <si>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</si>
  <si>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</si>
  <si>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</si>
  <si>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</si>
  <si>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</si>
  <si>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</si>
  <si>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</si>
  <si>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</si>
  <si>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</si>
  <si>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</si>
  <si>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</si>
  <si>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</si>
  <si>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</si>
  <si>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</si>
  <si>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</si>
  <si>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</si>
  <si>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</si>
  <si>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</si>
  <si>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</si>
  <si>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</si>
  <si>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</si>
  <si>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</si>
  <si>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</si>
  <si>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</si>
  <si>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</si>
  <si>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</si>
  <si>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</si>
  <si>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</si>
  <si>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</si>
  <si>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</si>
  <si>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</si>
  <si>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</si>
  <si>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</si>
  <si>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</si>
  <si>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</si>
  <si>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</si>
  <si>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</si>
  <si>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</si>
  <si>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</si>
  <si>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</si>
  <si>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</si>
  <si>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</si>
  <si>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</si>
  <si>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</si>
  <si>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</si>
  <si>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</si>
  <si>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</si>
  <si>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</si>
  <si>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</si>
  <si>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</si>
  <si>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</si>
  <si>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</si>
  <si>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</si>
  <si>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</si>
  <si>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</si>
  <si>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</si>
  <si>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</si>
  <si>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</si>
  <si>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</si>
  <si>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</si>
  <si>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</si>
  <si>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</si>
  <si>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</si>
  <si>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</si>
  <si>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</si>
  <si>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</si>
  <si>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</si>
  <si>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</si>
  <si>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</si>
  <si>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</si>
  <si>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</si>
  <si>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</si>
  <si>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</si>
  <si>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</si>
  <si>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</si>
  <si>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</si>
  <si>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</si>
  <si>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</si>
  <si>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</si>
  <si>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</si>
  <si>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</si>
  <si>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</si>
  <si>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</si>
  <si>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</si>
  <si>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</si>
  <si>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</si>
  <si>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</si>
  <si>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</si>
  <si>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</si>
  <si>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</si>
  <si>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</si>
  <si>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</si>
  <si>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</si>
  <si>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</si>
  <si>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</si>
  <si>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</si>
  <si>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</si>
  <si>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</si>
  <si>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</si>
  <si>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</si>
  <si>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</si>
  <si>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</si>
  <si>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</si>
  <si>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</si>
  <si>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</si>
  <si>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</si>
  <si>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</si>
  <si>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</si>
  <si>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</si>
  <si>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</si>
  <si>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</si>
  <si>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</si>
  <si>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</si>
  <si>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</si>
  <si>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</si>
  <si>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</si>
  <si>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</si>
  <si>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</si>
  <si>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</si>
  <si>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</si>
  <si>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</si>
  <si>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</si>
  <si>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</si>
  <si>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</si>
  <si>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</si>
  <si>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</si>
  <si>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</si>
  <si>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</si>
  <si>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</si>
  <si>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</si>
  <si>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</si>
  <si>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</si>
  <si>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</si>
  <si>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</si>
  <si>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</si>
  <si>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</si>
  <si>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</si>
  <si>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</si>
  <si>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</si>
  <si>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</si>
  <si>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</si>
  <si>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</si>
  <si>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</si>
  <si>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</si>
  <si>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</si>
  <si>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</si>
  <si>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</si>
  <si>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</si>
  <si>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</si>
  <si>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</si>
  <si>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</si>
  <si>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</si>
  <si>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</si>
  <si>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</si>
  <si>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</si>
  <si>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</si>
  <si>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</si>
  <si>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</si>
  <si>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</si>
  <si>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</si>
  <si>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</si>
  <si>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</si>
  <si>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</si>
  <si>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</si>
  <si>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</si>
  <si>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</si>
  <si>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</si>
  <si>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</si>
  <si>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</si>
  <si>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</si>
  <si>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</si>
  <si>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</si>
  <si>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</si>
  <si>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</si>
  <si>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</si>
  <si>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</si>
  <si>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</si>
  <si>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</si>
  <si>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</si>
  <si>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</si>
  <si>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</si>
  <si>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</si>
  <si>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</si>
  <si>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</si>
  <si>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</si>
  <si>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</si>
  <si>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</si>
  <si>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</si>
  <si>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</si>
  <si>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</si>
  <si>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</si>
  <si>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</si>
  <si>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</si>
  <si>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</si>
  <si>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</si>
  <si>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</si>
  <si>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</si>
  <si>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</si>
  <si>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</si>
  <si>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</si>
  <si>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</si>
  <si>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</si>
  <si>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</si>
  <si>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</si>
  <si>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</si>
  <si>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</si>
  <si>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</si>
  <si>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</si>
  <si>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</si>
  <si>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</si>
  <si>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</si>
  <si>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</si>
  <si>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</si>
  <si>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</si>
  <si>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</si>
  <si>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</si>
  <si>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</si>
  <si>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</si>
  <si>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</si>
  <si>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</si>
  <si>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</si>
  <si>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</si>
  <si>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</si>
  <si>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</si>
  <si>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</si>
  <si>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</si>
  <si>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</si>
  <si>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</si>
  <si>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</si>
  <si>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</si>
  <si>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</si>
  <si>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</si>
  <si>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</si>
  <si>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</si>
  <si>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</si>
  <si>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</si>
  <si>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</si>
  <si>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</si>
  <si>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</si>
  <si>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</si>
  <si>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</si>
  <si>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</si>
  <si>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</si>
  <si>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</si>
  <si>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</si>
  <si>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</si>
  <si>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</si>
  <si>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</si>
  <si>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</si>
  <si>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</si>
  <si>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</si>
  <si>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</si>
  <si>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</si>
  <si>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</si>
  <si>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</si>
  <si>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</si>
  <si>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</si>
  <si>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</si>
  <si>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</si>
  <si>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</si>
  <si>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</si>
  <si>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</si>
  <si>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</si>
  <si>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</si>
  <si>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</si>
  <si>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</si>
  <si>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</si>
  <si>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</si>
  <si>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</si>
  <si>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</si>
  <si>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</si>
  <si>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</si>
  <si>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</si>
  <si>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</si>
  <si>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</si>
  <si>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</si>
  <si>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</si>
  <si>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</si>
  <si>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</si>
  <si>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</si>
  <si>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</si>
  <si>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</si>
  <si>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</si>
  <si>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</si>
  <si>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</si>
  <si>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</si>
  <si>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</si>
  <si>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</si>
  <si>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</si>
  <si>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</si>
  <si>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</si>
  <si>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</si>
  <si>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</si>
  <si>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</si>
  <si>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</si>
  <si>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</si>
  <si>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</si>
  <si>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</si>
  <si>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</si>
  <si>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</si>
  <si>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</si>
  <si>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</si>
  <si>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</si>
  <si>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</si>
  <si>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</si>
  <si>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</si>
  <si>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</si>
  <si>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</si>
  <si>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</si>
  <si>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</si>
  <si>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</si>
  <si>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</si>
  <si>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</si>
  <si>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</si>
  <si>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</si>
  <si>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</si>
  <si>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</si>
  <si>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</si>
  <si>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</si>
  <si>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</si>
  <si>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</si>
  <si>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</si>
  <si>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</si>
  <si>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</si>
  <si>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</si>
  <si>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</si>
  <si>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</si>
  <si>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</si>
  <si>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</si>
  <si>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</si>
  <si>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</si>
  <si>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</si>
  <si>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</si>
  <si>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</si>
  <si>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</si>
  <si>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</si>
  <si>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</si>
  <si>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</si>
  <si>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</si>
  <si>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</si>
  <si>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</si>
  <si>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</si>
  <si>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</si>
  <si>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</si>
  <si>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</si>
  <si>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</si>
  <si>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</si>
  <si>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</si>
  <si>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</si>
  <si>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</si>
  <si>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</si>
  <si>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</si>
  <si>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</si>
  <si>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</si>
  <si>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</si>
  <si>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</si>
  <si>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</si>
  <si>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</si>
  <si>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</si>
  <si>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</si>
  <si>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</si>
  <si>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</si>
  <si>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</si>
  <si>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</si>
  <si>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</si>
  <si>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</si>
  <si>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</si>
  <si>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</si>
  <si>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</si>
  <si>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</si>
  <si>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</si>
  <si>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</si>
  <si>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</si>
  <si>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</si>
  <si>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</si>
  <si>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</si>
  <si>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</si>
  <si>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</si>
  <si>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</si>
  <si>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</si>
  <si>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</si>
  <si>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</si>
  <si>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</si>
  <si>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</si>
  <si>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</si>
  <si>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</si>
  <si>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</si>
  <si>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</si>
  <si>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</si>
  <si>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</si>
  <si>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</si>
  <si>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</si>
  <si>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</si>
  <si>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</si>
  <si>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</si>
  <si>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</si>
  <si>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</si>
  <si>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</si>
  <si>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</si>
  <si>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</si>
  <si>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</si>
  <si>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</si>
  <si>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</si>
  <si>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</si>
  <si>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</si>
  <si>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</si>
  <si>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</si>
  <si>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</si>
  <si>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</si>
  <si>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</si>
  <si>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</si>
  <si>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</si>
  <si>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</si>
  <si>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</si>
  <si>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</si>
  <si>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</si>
  <si>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</si>
  <si>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</si>
  <si>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</si>
  <si>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</si>
  <si>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</si>
  <si>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</si>
  <si>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</si>
  <si>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</si>
  <si>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</si>
  <si>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</si>
  <si>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</si>
  <si>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</si>
  <si>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</si>
  <si>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</si>
  <si>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</si>
  <si>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</si>
  <si>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</si>
  <si>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</si>
  <si>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</si>
  <si>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</si>
  <si>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</si>
  <si>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</si>
  <si>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</si>
  <si>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</si>
  <si>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</si>
  <si>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</si>
  <si>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</si>
  <si>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</si>
  <si>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</si>
  <si>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</si>
  <si>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</si>
  <si>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</si>
  <si>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</si>
  <si>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</si>
  <si>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</si>
  <si>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</si>
  <si>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</si>
  <si>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</si>
  <si>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</si>
  <si>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</si>
  <si>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</si>
  <si>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</si>
  <si>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</si>
  <si>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</si>
  <si>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</si>
  <si>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</si>
  <si>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</si>
  <si>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</si>
  <si>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</si>
  <si>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</si>
  <si>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</si>
  <si>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</si>
  <si>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</si>
  <si>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</si>
  <si>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</si>
  <si>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</si>
  <si>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</si>
  <si>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</si>
  <si>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</si>
  <si>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</si>
  <si>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</si>
  <si>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</si>
  <si>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</si>
  <si>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</si>
  <si>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</si>
  <si>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</si>
  <si>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</si>
  <si>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</si>
  <si>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</si>
  <si>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</si>
  <si>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</si>
  <si>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</si>
  <si>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</si>
  <si>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</si>
  <si>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</si>
  <si>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</si>
  <si>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</si>
  <si>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</si>
  <si>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</si>
  <si>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</si>
  <si>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</si>
  <si>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</si>
  <si>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</si>
  <si>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</si>
  <si>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</si>
  <si>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</si>
  <si>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</si>
  <si>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</si>
  <si>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</si>
  <si>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</si>
  <si>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</si>
  <si>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</si>
  <si>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</si>
  <si>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</si>
  <si>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</si>
  <si>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</si>
  <si>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</si>
  <si>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</si>
  <si>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</si>
  <si>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</si>
  <si>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</si>
  <si>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</si>
  <si>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</si>
  <si>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</si>
  <si>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</si>
  <si>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</si>
  <si>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</si>
  <si>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</si>
  <si>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</si>
  <si>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</si>
  <si>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</si>
  <si>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</si>
  <si>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</si>
  <si>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</si>
  <si>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</si>
  <si>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</si>
  <si>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</si>
  <si>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</si>
  <si>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</si>
  <si>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</si>
  <si>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</si>
  <si>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</si>
  <si>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</si>
  <si>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</si>
  <si>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</si>
  <si>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</si>
  <si>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</si>
  <si>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</si>
  <si>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</si>
  <si>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</si>
  <si>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</si>
  <si>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</si>
  <si>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</si>
  <si>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</si>
  <si>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</si>
  <si>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</si>
  <si>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</si>
  <si>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</si>
  <si>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</si>
  <si>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</si>
  <si>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</si>
  <si>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</si>
  <si>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</si>
  <si>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</si>
  <si>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</si>
  <si>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</si>
  <si>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</si>
  <si>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</si>
  <si>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</si>
  <si>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</si>
  <si>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</si>
  <si>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</si>
  <si>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</si>
  <si>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</si>
  <si>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</si>
  <si>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</si>
  <si>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</si>
  <si>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</si>
  <si>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</si>
  <si>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</si>
  <si>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</si>
  <si>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</si>
  <si>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</si>
  <si>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</si>
  <si>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</si>
  <si>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</si>
  <si>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</si>
  <si>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</si>
  <si>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</si>
  <si>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</si>
  <si>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</si>
  <si>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</si>
  <si>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</si>
  <si>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</si>
  <si>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</si>
  <si>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</si>
  <si>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</si>
  <si>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</si>
  <si>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</si>
  <si>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</si>
  <si>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</si>
  <si>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</si>
  <si>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</si>
  <si>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</si>
  <si>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</si>
  <si>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</si>
  <si>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</si>
  <si>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</si>
  <si>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</si>
  <si>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</si>
  <si>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</si>
  <si>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</si>
  <si>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</si>
  <si>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</si>
  <si>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</si>
  <si>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</si>
  <si>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</si>
  <si>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</si>
  <si>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</si>
  <si>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</si>
  <si>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</si>
  <si>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</si>
  <si>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</si>
  <si>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</si>
  <si>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</si>
  <si>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</si>
  <si>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</si>
  <si>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</si>
  <si>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</si>
  <si>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</si>
  <si>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</si>
  <si>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</si>
  <si>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</si>
  <si>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</si>
  <si>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</si>
  <si>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</si>
  <si>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</si>
  <si>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</si>
  <si>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</si>
  <si>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</si>
  <si>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</si>
  <si>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</si>
  <si>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</si>
  <si>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</si>
  <si>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</si>
  <si>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</si>
  <si>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</si>
  <si>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</si>
  <si>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</si>
  <si>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</si>
  <si>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</si>
  <si>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</si>
  <si>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</si>
  <si>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</si>
  <si>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</si>
  <si>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</si>
  <si>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</si>
  <si>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</si>
  <si>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</si>
  <si>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</si>
  <si>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</si>
  <si>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</si>
  <si>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</si>
  <si>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</si>
  <si>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</si>
  <si>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</si>
  <si>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</si>
  <si>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</si>
  <si>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</si>
  <si>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</si>
  <si>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</si>
  <si>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</si>
  <si>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</si>
  <si>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</si>
  <si>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</si>
  <si>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</si>
  <si>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</si>
  <si>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</si>
  <si>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</si>
  <si>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</si>
  <si>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</si>
  <si>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</si>
  <si>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</si>
  <si>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</si>
  <si>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</si>
  <si>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</si>
  <si>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</si>
  <si>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</si>
  <si>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</si>
  <si>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</si>
  <si>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</si>
  <si>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</si>
  <si>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</si>
  <si>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</si>
  <si>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</si>
  <si>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</si>
  <si>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</si>
  <si>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</si>
  <si>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</si>
  <si>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</si>
  <si>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</si>
  <si>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</si>
  <si>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</si>
  <si>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</si>
  <si>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</si>
  <si>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</si>
  <si>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</si>
  <si>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</si>
  <si>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</si>
  <si>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</si>
  <si>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</si>
  <si>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</si>
  <si>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</si>
  <si>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</si>
  <si>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</si>
  <si>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</si>
  <si>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</si>
  <si>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</si>
  <si>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</si>
  <si>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</si>
  <si>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</si>
  <si>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</si>
  <si>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</si>
  <si>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</si>
  <si>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</si>
  <si>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</si>
  <si>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</si>
  <si>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</si>
  <si>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</si>
  <si>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</si>
  <si>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</si>
  <si>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</si>
  <si>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</si>
  <si>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</si>
  <si>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</si>
  <si>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</si>
  <si>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</si>
  <si>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</si>
  <si>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</si>
  <si>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</si>
  <si>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</si>
  <si>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</si>
  <si>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</si>
  <si>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</si>
  <si>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</si>
  <si>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</si>
  <si>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</si>
  <si>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</si>
  <si>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</si>
  <si>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</si>
  <si>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</si>
  <si>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</si>
  <si>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</si>
  <si>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</si>
  <si>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</si>
  <si>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</si>
  <si>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</si>
  <si>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</si>
  <si>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</si>
  <si>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</si>
  <si>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</si>
  <si>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</si>
  <si>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</si>
  <si>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</si>
  <si>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</si>
  <si>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</si>
  <si>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</si>
  <si>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</si>
  <si>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</si>
  <si>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</si>
  <si>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</si>
  <si>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</si>
  <si>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</si>
  <si>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</si>
  <si>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</si>
  <si>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</si>
  <si>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</si>
  <si>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</si>
  <si>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</si>
  <si>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</si>
  <si>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</si>
  <si>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</si>
  <si>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</si>
  <si>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</si>
  <si>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</si>
  <si>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</si>
  <si>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</si>
  <si>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</si>
  <si>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</si>
  <si>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</si>
  <si>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</si>
  <si>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</si>
  <si>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</si>
  <si>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</si>
  <si>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</si>
  <si>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</si>
  <si>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</si>
  <si>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</si>
  <si>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</si>
  <si>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</si>
  <si>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</si>
  <si>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</si>
  <si>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</si>
  <si>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</si>
  <si>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</si>
  <si>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</si>
  <si>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</si>
  <si>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</si>
  <si>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</si>
  <si>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</si>
  <si>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</si>
  <si>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</si>
  <si>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</si>
  <si>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</si>
  <si>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</si>
  <si>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</si>
  <si>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</si>
  <si>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</si>
  <si>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</si>
  <si>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</si>
  <si>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</si>
  <si>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</si>
  <si>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</si>
  <si>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</si>
  <si>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</si>
  <si>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</si>
  <si>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</si>
  <si>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</si>
  <si>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</si>
  <si>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</si>
  <si>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</si>
  <si>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</si>
  <si>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</si>
  <si>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</si>
  <si>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</si>
  <si>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</si>
  <si>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</si>
  <si>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</si>
  <si>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</si>
  <si>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</si>
  <si>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</si>
  <si>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</si>
  <si>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</si>
  <si>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</si>
  <si>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</si>
  <si>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</si>
  <si>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</si>
  <si>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</si>
  <si>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</si>
  <si>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</si>
  <si>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</si>
  <si>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</si>
  <si>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</si>
  <si>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</si>
  <si>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</si>
  <si>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</si>
  <si>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</si>
  <si>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</si>
  <si>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</si>
  <si>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</si>
  <si>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</si>
  <si>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</si>
  <si>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</si>
  <si>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</si>
  <si>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</si>
  <si>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</si>
  <si>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</si>
  <si>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</si>
  <si>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</si>
  <si>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</si>
  <si>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</si>
  <si>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</si>
  <si>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</si>
  <si>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</si>
  <si>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</si>
  <si>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</si>
  <si>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</si>
  <si>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</si>
  <si>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</si>
  <si>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</si>
  <si>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</si>
  <si>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</si>
  <si>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</si>
  <si>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</si>
  <si>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</si>
  <si>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</si>
  <si>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</si>
  <si>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</si>
  <si>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</si>
  <si>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</si>
  <si>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</si>
  <si>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</si>
  <si>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</si>
  <si>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</si>
  <si>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</si>
  <si>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</si>
  <si>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</si>
  <si>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</si>
  <si>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</si>
  <si>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</si>
  <si>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</si>
  <si>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</si>
  <si>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</si>
  <si>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</si>
  <si>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</si>
  <si>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</si>
  <si>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</si>
  <si>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</si>
  <si>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</si>
  <si>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</si>
  <si>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</si>
  <si>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</si>
  <si>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</si>
  <si>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</si>
  <si>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</si>
  <si>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</si>
  <si>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</si>
  <si>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</si>
  <si>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</si>
  <si>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</si>
  <si>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</si>
  <si>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</si>
  <si>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</si>
  <si>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</si>
  <si>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</si>
  <si>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</si>
  <si>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</si>
  <si>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</si>
  <si>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</si>
  <si>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</si>
  <si>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</si>
  <si>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</si>
  <si>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</si>
  <si>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</si>
  <si>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</si>
  <si>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</si>
  <si>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</si>
  <si>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</si>
  <si>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</si>
  <si>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</si>
  <si>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</si>
  <si>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</si>
  <si>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</si>
  <si>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</si>
  <si>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</si>
  <si>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</si>
  <si>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</si>
  <si>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</si>
  <si>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</si>
  <si>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</si>
  <si>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</si>
  <si>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</si>
  <si>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</si>
  <si>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</si>
  <si>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</si>
  <si>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</si>
  <si>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</si>
  <si>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</si>
  <si>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</si>
  <si>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</si>
  <si>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</si>
  <si>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</si>
  <si>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</si>
  <si>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</si>
  <si>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</si>
  <si>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</si>
  <si>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</si>
  <si>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</si>
  <si>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</si>
  <si>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</si>
  <si>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</si>
  <si>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</si>
  <si>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</si>
  <si>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</si>
  <si>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</si>
  <si>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</si>
  <si>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</si>
  <si>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</si>
  <si>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</si>
  <si>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</si>
  <si>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</si>
  <si>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</si>
  <si>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</si>
  <si>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</si>
  <si>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</si>
  <si>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</si>
  <si>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</si>
  <si>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</si>
  <si>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</si>
  <si>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</si>
  <si>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</si>
  <si>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</si>
  <si>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</si>
  <si>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</si>
  <si>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</si>
  <si>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</si>
  <si>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</si>
  <si>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</si>
  <si>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</si>
  <si>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</si>
  <si>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</si>
  <si>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</si>
  <si>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</si>
  <si>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</si>
  <si>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</si>
  <si>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</si>
  <si>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</si>
  <si>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</si>
  <si>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</si>
  <si>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</si>
  <si>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</si>
  <si>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</si>
  <si>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</si>
  <si>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</si>
  <si>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</si>
  <si>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</si>
  <si>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</si>
  <si>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</si>
  <si>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</si>
  <si>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</si>
  <si>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</si>
  <si>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</si>
  <si>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</si>
  <si>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</si>
  <si>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</si>
  <si>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</si>
  <si>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</si>
  <si>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</si>
  <si>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</si>
  <si>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</si>
  <si>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</si>
  <si>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</si>
  <si>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</si>
  <si>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</si>
  <si>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</si>
  <si>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</si>
  <si>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</si>
  <si>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</si>
  <si>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</si>
  <si>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</si>
  <si>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</si>
  <si>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</si>
  <si>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</si>
  <si>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</si>
  <si>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</si>
  <si>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</si>
  <si>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</si>
  <si>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</si>
  <si>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</si>
  <si>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</si>
  <si>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</si>
  <si>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</si>
  <si>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</si>
  <si>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</si>
  <si>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</si>
  <si>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</si>
  <si>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</si>
  <si>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</si>
  <si>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</si>
  <si>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</si>
  <si>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</si>
  <si>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</si>
  <si>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</si>
  <si>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</si>
  <si>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</si>
  <si>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</si>
  <si>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</si>
  <si>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</si>
  <si>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</si>
  <si>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</si>
  <si>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</si>
  <si>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</si>
  <si>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</si>
  <si>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</si>
  <si>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</si>
  <si>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</si>
  <si>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</si>
  <si>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</si>
  <si>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</si>
  <si>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</si>
  <si>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</si>
  <si>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</si>
  <si>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</si>
  <si>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</si>
  <si>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</si>
  <si>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</si>
  <si>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</si>
  <si>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</si>
  <si>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</si>
  <si>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</si>
  <si>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</si>
  <si>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</si>
  <si>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</si>
  <si>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</si>
  <si>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</si>
  <si>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</si>
  <si>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</si>
  <si>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</si>
  <si>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</si>
  <si>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</si>
  <si>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</si>
  <si>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</si>
  <si>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</si>
  <si>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</si>
  <si>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</si>
  <si>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</si>
  <si>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</si>
  <si>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</si>
  <si>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</si>
  <si>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</si>
  <si>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</si>
  <si>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</si>
  <si>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</si>
  <si>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</si>
  <si>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</si>
  <si>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</si>
  <si>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</si>
  <si>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</si>
  <si>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</si>
  <si>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</si>
  <si>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</si>
  <si>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</si>
  <si>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</si>
  <si>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</si>
  <si>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</si>
  <si>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</si>
  <si>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</si>
  <si>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</si>
  <si>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</si>
  <si>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</si>
  <si>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</si>
  <si>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</si>
  <si>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</si>
  <si>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</si>
  <si>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</si>
  <si>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</si>
  <si>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</si>
  <si>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</si>
  <si>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</si>
  <si>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</si>
  <si>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</si>
  <si>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</si>
  <si>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</si>
  <si>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</si>
  <si>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</si>
  <si>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</si>
  <si>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</si>
  <si>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</si>
  <si>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</si>
  <si>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</si>
  <si>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</si>
  <si>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</si>
  <si>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</si>
  <si>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</si>
  <si>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</si>
  <si>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</si>
  <si>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</si>
  <si>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</si>
  <si>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</si>
  <si>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</si>
  <si>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</si>
  <si>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</si>
  <si>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</si>
  <si>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</si>
  <si>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</si>
  <si>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</si>
  <si>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</si>
  <si>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</si>
  <si>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</si>
  <si>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</si>
  <si>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</si>
  <si>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</si>
  <si>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</si>
  <si>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</si>
  <si>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</si>
  <si>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</si>
  <si>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</si>
  <si>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</si>
  <si>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</si>
  <si>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</si>
  <si>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</si>
  <si>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</si>
  <si>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</si>
  <si>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</si>
  <si>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</si>
  <si>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</si>
  <si>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</si>
  <si>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</si>
  <si>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</si>
  <si>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</si>
  <si>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</si>
  <si>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</si>
  <si>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</si>
  <si>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</si>
  <si>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</si>
  <si>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</si>
  <si>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</si>
  <si>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</si>
  <si>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</si>
  <si>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</si>
  <si>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</si>
  <si>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</si>
  <si>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</si>
  <si>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</si>
  <si>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</si>
  <si>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</si>
  <si>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</si>
  <si>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</si>
  <si>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</si>
  <si>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</si>
  <si>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</si>
  <si>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</si>
  <si>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</si>
  <si>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</si>
  <si>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</si>
  <si>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</si>
  <si>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</si>
  <si>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</si>
  <si>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</si>
  <si>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</si>
  <si>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</si>
  <si>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</si>
  <si>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</si>
  <si>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</si>
  <si>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</si>
  <si>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</si>
  <si>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</si>
  <si>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</si>
  <si>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</si>
  <si>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</si>
  <si>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</si>
  <si>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</si>
  <si>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</si>
  <si>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</si>
  <si>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</si>
  <si>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</si>
  <si>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</si>
  <si>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</si>
  <si>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</si>
  <si>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</si>
  <si>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</si>
  <si>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</si>
  <si>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</si>
  <si>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</si>
  <si>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</si>
  <si>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</si>
  <si>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</si>
  <si>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</si>
  <si>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</si>
  <si>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</si>
  <si>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</si>
  <si>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</si>
  <si>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</si>
  <si>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</si>
  <si>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</si>
  <si>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</si>
  <si>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</si>
  <si>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</si>
  <si>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</si>
  <si>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</si>
  <si>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</si>
  <si>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</si>
  <si>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</si>
  <si>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</si>
  <si>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</si>
  <si>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</si>
  <si>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</si>
  <si>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</si>
  <si>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</si>
  <si>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</si>
  <si>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</si>
  <si>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</si>
  <si>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</si>
  <si>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</si>
  <si>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</si>
  <si>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</si>
  <si>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</si>
  <si>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</si>
  <si>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</si>
  <si>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</si>
  <si>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</si>
  <si>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</si>
  <si>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</si>
  <si>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</si>
  <si>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</si>
  <si>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</si>
  <si>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</si>
  <si>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</si>
  <si>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</si>
  <si>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</si>
  <si>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</si>
  <si>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</si>
  <si>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</si>
  <si>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</si>
  <si>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</si>
  <si>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</si>
  <si>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</si>
  <si>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</si>
  <si>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</si>
  <si>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</si>
  <si>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</si>
  <si>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</si>
  <si>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</si>
  <si>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</si>
  <si>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</si>
  <si>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</si>
  <si>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</si>
  <si>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</si>
  <si>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</si>
  <si>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</si>
  <si>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</si>
  <si>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</si>
  <si>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</si>
  <si>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</si>
  <si>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</si>
  <si>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</si>
  <si>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</si>
  <si>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</si>
  <si>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</si>
  <si>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</si>
  <si>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</si>
  <si>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</si>
  <si>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</si>
  <si>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</si>
  <si>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</si>
  <si>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</si>
  <si>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</si>
  <si>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</si>
  <si>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</si>
  <si>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</si>
  <si>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</si>
  <si>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</si>
  <si>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</si>
  <si>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</si>
  <si>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</si>
  <si>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</si>
  <si>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</si>
  <si>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</si>
  <si>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</si>
  <si>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</si>
  <si>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</si>
  <si>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</si>
  <si>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</si>
  <si>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</si>
  <si>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</si>
  <si>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</si>
  <si>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</si>
  <si>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</si>
  <si>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</si>
  <si>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</si>
  <si>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</si>
  <si>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</si>
  <si>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</si>
  <si>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</si>
  <si>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</si>
  <si>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</si>
  <si>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</si>
  <si>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</si>
  <si>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</si>
  <si>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</si>
  <si>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</si>
  <si>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</si>
  <si>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</si>
  <si>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</si>
  <si>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</si>
  <si>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</si>
  <si>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</si>
  <si>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</si>
  <si>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</si>
  <si>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</si>
  <si>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</si>
  <si>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</si>
  <si>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</si>
  <si>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</si>
  <si>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</si>
  <si>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</si>
  <si>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</si>
  <si>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</si>
  <si>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</si>
  <si>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</si>
  <si>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</si>
  <si>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</si>
  <si>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</si>
  <si>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</si>
  <si>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</si>
  <si>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</si>
  <si>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</si>
  <si>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</si>
  <si>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</si>
  <si>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</si>
  <si>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</si>
  <si>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</si>
  <si>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</si>
  <si>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</si>
  <si>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</si>
  <si>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</si>
  <si>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</si>
  <si>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</si>
  <si>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</si>
  <si>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</si>
  <si>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</si>
  <si>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</si>
  <si>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</si>
  <si>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</si>
  <si>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</si>
  <si>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</si>
  <si>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</si>
  <si>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</si>
  <si>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</si>
  <si>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</si>
  <si>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</si>
  <si>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</si>
  <si>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</si>
  <si>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</si>
  <si>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</si>
  <si>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</si>
  <si>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</si>
  <si>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</si>
  <si>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</si>
  <si>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</si>
  <si>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</si>
  <si>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</si>
  <si>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</si>
  <si>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</si>
  <si>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</si>
  <si>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</si>
  <si>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</si>
  <si>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</si>
  <si>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</si>
  <si>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</si>
  <si>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</si>
  <si>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</si>
  <si>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</si>
  <si>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</si>
  <si>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</si>
  <si>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</si>
  <si>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</si>
  <si>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</si>
  <si>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</si>
  <si>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</si>
  <si>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</si>
  <si>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</si>
  <si>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</si>
  <si>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</si>
  <si>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</si>
  <si>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</si>
  <si>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</si>
  <si>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</si>
  <si>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</si>
  <si>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</si>
  <si>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</si>
  <si>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</si>
  <si>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</si>
  <si>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</si>
  <si>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</si>
  <si>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</si>
  <si>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</si>
  <si>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</si>
  <si>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</si>
  <si>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</si>
  <si>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</si>
  <si>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</si>
  <si>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</si>
  <si>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</si>
  <si>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</si>
  <si>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</si>
  <si>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</si>
  <si>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</si>
  <si>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</si>
  <si>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</si>
  <si>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</si>
  <si>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</si>
  <si>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</si>
  <si>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</si>
  <si>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</si>
  <si>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</si>
  <si>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</si>
  <si>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</si>
  <si>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</si>
  <si>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</si>
  <si>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</si>
  <si>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</si>
  <si>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</si>
  <si>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</si>
  <si>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</si>
  <si>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</si>
  <si>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</si>
  <si>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</si>
  <si>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</si>
  <si>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</si>
  <si>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</si>
  <si>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</si>
  <si>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</si>
  <si>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</si>
  <si>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</si>
  <si>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</si>
  <si>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</si>
  <si>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</si>
  <si>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</si>
  <si>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</si>
  <si>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</si>
  <si>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</si>
  <si>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</si>
  <si>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</si>
  <si>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</si>
  <si>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</si>
  <si>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</si>
  <si>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</si>
  <si>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</si>
  <si>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</si>
  <si>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</si>
  <si>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</si>
  <si>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</si>
  <si>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</si>
  <si>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</si>
  <si>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</si>
  <si>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</si>
  <si>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</si>
  <si>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</si>
  <si>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</si>
  <si>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</si>
  <si>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</si>
  <si>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</si>
  <si>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</si>
  <si>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</si>
  <si>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</si>
  <si>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</si>
  <si>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</si>
  <si>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</si>
  <si>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</si>
  <si>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</si>
  <si>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</si>
  <si>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</si>
  <si>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</si>
  <si>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</si>
  <si>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</si>
  <si>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</si>
  <si>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</si>
  <si>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</si>
  <si>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</si>
  <si>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</si>
  <si>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</si>
  <si>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</si>
  <si>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</si>
  <si>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</si>
  <si>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</si>
  <si>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</si>
  <si>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</si>
  <si>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</si>
  <si>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</si>
  <si>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</si>
  <si>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</si>
  <si>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</si>
  <si>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</si>
  <si>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</si>
  <si>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</si>
  <si>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</si>
  <si>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</si>
  <si>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</si>
  <si>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</si>
  <si>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</si>
  <si>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</si>
  <si>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</si>
  <si>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</si>
  <si>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</si>
  <si>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</si>
  <si>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</si>
  <si>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</si>
  <si>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</si>
  <si>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</si>
  <si>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</si>
  <si>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</si>
  <si>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</si>
  <si>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</si>
  <si>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</si>
  <si>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</si>
  <si>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</si>
  <si>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</si>
  <si>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</si>
  <si>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</si>
  <si>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</si>
  <si>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</si>
  <si>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</si>
  <si>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</si>
  <si>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</si>
  <si>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</si>
  <si>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</si>
  <si>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</si>
  <si>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</si>
  <si>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</si>
  <si>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</si>
  <si>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</si>
  <si>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</si>
  <si>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</si>
  <si>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</si>
  <si>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</si>
  <si>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</si>
  <si>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</si>
  <si>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</si>
  <si>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</si>
  <si>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</si>
  <si>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</si>
  <si>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</si>
  <si>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</si>
  <si>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</si>
  <si>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</si>
  <si>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</si>
  <si>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</si>
  <si>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</si>
  <si>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</si>
  <si>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</si>
  <si>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</si>
  <si>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</si>
  <si>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</si>
  <si>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</si>
  <si>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</si>
  <si>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</si>
  <si>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</si>
  <si>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</si>
  <si>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</si>
  <si>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</si>
  <si>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</si>
  <si>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</si>
  <si>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</si>
  <si>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</si>
  <si>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</si>
  <si>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</si>
  <si>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</si>
  <si>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</si>
  <si>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</si>
  <si>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</si>
  <si>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</si>
  <si>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</si>
  <si>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</si>
  <si>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</si>
  <si>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</si>
  <si>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</si>
  <si>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</si>
  <si>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</si>
  <si>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</si>
  <si>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</si>
  <si>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</si>
  <si>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</si>
  <si>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</si>
  <si>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</si>
  <si>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</si>
  <si>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</si>
  <si>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</si>
  <si>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</si>
  <si>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</si>
  <si>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</si>
  <si>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</si>
  <si>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</si>
  <si>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</si>
  <si>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</si>
  <si>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</si>
  <si>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</si>
  <si>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</si>
  <si>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</si>
  <si>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</si>
  <si>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</si>
  <si>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</si>
  <si>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</si>
  <si>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</si>
  <si>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</si>
  <si>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</si>
  <si>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</si>
  <si>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</si>
  <si>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</si>
  <si>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</si>
  <si>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</si>
  <si>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</si>
  <si>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</si>
  <si>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</si>
  <si>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</si>
  <si>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</si>
  <si>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</si>
  <si>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</si>
  <si>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</si>
  <si>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</si>
  <si>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</si>
  <si>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</si>
  <si>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</si>
  <si>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</si>
  <si>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</si>
  <si>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</si>
  <si>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</si>
  <si>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</si>
  <si>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</si>
  <si>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</si>
  <si>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</si>
  <si>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</si>
  <si>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</si>
  <si>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</si>
  <si>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</si>
  <si>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</si>
  <si>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</si>
  <si>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</si>
  <si>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</si>
  <si>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</si>
  <si>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</si>
  <si>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</si>
  <si>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</si>
  <si>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</si>
  <si>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</si>
  <si>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</si>
  <si>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</si>
  <si>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</si>
  <si>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</si>
  <si>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</si>
  <si>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</si>
  <si>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</si>
  <si>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</si>
  <si>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</si>
  <si>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</si>
  <si>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</si>
  <si>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</si>
  <si>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</si>
  <si>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</si>
  <si>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</si>
  <si>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</si>
  <si>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</si>
  <si>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</si>
  <si>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</si>
  <si>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</si>
  <si>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</si>
  <si>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</si>
  <si>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</si>
  <si>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</si>
  <si>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</si>
  <si>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</si>
  <si>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</si>
  <si>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</si>
  <si>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</si>
  <si>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</si>
  <si>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</si>
  <si>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</si>
  <si>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</si>
  <si>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</si>
  <si>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</si>
  <si>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</si>
  <si>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</si>
  <si>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</si>
  <si>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</si>
  <si>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</si>
  <si>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</si>
  <si>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</si>
  <si>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</si>
  <si>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</si>
  <si>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</si>
  <si>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</si>
  <si>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</si>
  <si>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</si>
  <si>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</si>
  <si>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</si>
  <si>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</si>
  <si>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</si>
  <si>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</si>
  <si>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</si>
  <si>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</si>
  <si>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</si>
  <si>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</si>
  <si>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</si>
  <si>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</si>
  <si>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</si>
  <si>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</si>
  <si>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</si>
  <si>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</si>
  <si>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</si>
  <si>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</si>
  <si>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</si>
  <si>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</si>
  <si>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</si>
  <si>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</si>
  <si>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</si>
  <si>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</si>
  <si>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</si>
  <si>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</si>
  <si>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</si>
  <si>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</si>
  <si>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</si>
  <si>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</si>
  <si>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</si>
  <si>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</si>
  <si>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</si>
  <si>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</si>
  <si>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</si>
  <si>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</si>
  <si>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</si>
  <si>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</si>
  <si>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</si>
  <si>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</si>
  <si>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</si>
  <si>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</si>
  <si>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</si>
  <si>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</si>
  <si>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</si>
  <si>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</si>
  <si>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</si>
  <si>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</si>
  <si>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</si>
  <si>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</si>
  <si>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</si>
  <si>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</si>
  <si>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</si>
  <si>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</si>
  <si>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</si>
  <si>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</si>
  <si>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</si>
  <si>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</si>
  <si>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</si>
  <si>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</si>
  <si>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</si>
  <si>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</si>
  <si>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</si>
  <si>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</si>
  <si>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</si>
  <si>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</si>
  <si>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</si>
  <si>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</si>
  <si>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</si>
  <si>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</si>
  <si>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</si>
  <si>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</si>
  <si>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</si>
  <si>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</si>
  <si>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</si>
  <si>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</si>
  <si>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</si>
  <si>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</si>
  <si>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</si>
  <si>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</si>
  <si>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</si>
  <si>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</si>
  <si>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</si>
  <si>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</si>
  <si>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</si>
  <si>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</si>
  <si>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</si>
  <si>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</si>
  <si>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</si>
  <si>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</si>
  <si>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</si>
  <si>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</si>
  <si>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</si>
  <si>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</si>
  <si>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</si>
  <si>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</si>
  <si>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</si>
  <si>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</si>
  <si>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</si>
  <si>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</si>
  <si>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</si>
  <si>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</si>
  <si>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</si>
  <si>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</si>
  <si>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</si>
  <si>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</si>
  <si>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</si>
  <si>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</si>
  <si>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</si>
  <si>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</si>
  <si>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</si>
  <si>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</si>
  <si>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</si>
  <si>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</si>
  <si>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</si>
  <si>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</si>
  <si>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</si>
  <si>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</si>
  <si>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</si>
  <si>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</si>
  <si>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</si>
  <si>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</si>
  <si>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</si>
  <si>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</si>
  <si>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</si>
  <si>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</si>
  <si>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</si>
  <si>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</si>
  <si>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</si>
  <si>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</si>
  <si>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</si>
  <si>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</si>
  <si>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</si>
  <si>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</si>
  <si>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</si>
  <si>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</si>
  <si>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</si>
  <si>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</si>
  <si>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</si>
  <si>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</si>
  <si>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</si>
  <si>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</si>
  <si>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</si>
  <si>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</si>
  <si>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</si>
  <si>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</si>
  <si>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</si>
  <si>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</si>
  <si>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</si>
  <si>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</si>
  <si>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</si>
  <si>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</si>
  <si>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</si>
  <si>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</si>
  <si>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</si>
  <si>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</si>
  <si>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</si>
  <si>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</si>
  <si>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</si>
  <si>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</si>
  <si>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</si>
  <si>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</si>
  <si>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</si>
  <si>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</si>
  <si>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</si>
  <si>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</si>
  <si>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</si>
  <si>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</si>
  <si>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</si>
  <si>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</si>
  <si>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</si>
  <si>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</si>
  <si>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</si>
  <si>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</si>
  <si>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</si>
  <si>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</si>
  <si>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</si>
  <si>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</si>
  <si>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</si>
  <si>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</si>
  <si>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</si>
  <si>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</si>
  <si>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</si>
  <si>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</si>
  <si>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</si>
  <si>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</si>
  <si>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</si>
  <si>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</si>
  <si>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</si>
  <si>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</si>
  <si>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</si>
  <si>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</si>
  <si>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</si>
  <si>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</si>
  <si>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</si>
  <si>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</si>
  <si>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</si>
  <si>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</si>
  <si>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</si>
  <si>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</si>
  <si>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</si>
  <si>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</si>
  <si>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</si>
  <si>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</si>
  <si>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</si>
  <si>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</si>
  <si>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</si>
  <si>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</si>
  <si>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</si>
  <si>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</si>
  <si>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</si>
  <si>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</si>
  <si>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</si>
  <si>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</si>
  <si>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</si>
  <si>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</si>
  <si>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</si>
  <si>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</si>
  <si>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</si>
  <si>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</si>
  <si>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</si>
  <si>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</si>
  <si>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</si>
  <si>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</si>
  <si>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</si>
  <si>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</si>
  <si>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</si>
  <si>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</si>
  <si>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</si>
  <si>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</si>
  <si>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</si>
  <si>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</si>
  <si>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</si>
  <si>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</si>
  <si>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</si>
  <si>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</si>
  <si>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</si>
  <si>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</si>
  <si>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</si>
  <si>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</si>
  <si>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</si>
  <si>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</si>
  <si>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</si>
  <si>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</si>
  <si>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</si>
  <si>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</si>
  <si>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</si>
  <si>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</si>
  <si>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</si>
  <si>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</si>
  <si>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</si>
  <si>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</si>
  <si>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</si>
  <si>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</si>
  <si>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</si>
  <si>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</si>
  <si>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</si>
  <si>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</si>
  <si>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</si>
  <si>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</si>
  <si>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</si>
  <si>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</si>
  <si>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</si>
  <si>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</si>
  <si>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</si>
  <si>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</si>
  <si>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</si>
  <si>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</si>
  <si>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</si>
  <si>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</si>
  <si>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</si>
  <si>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</si>
  <si>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</si>
  <si>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</si>
  <si>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</si>
  <si>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</si>
  <si>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</si>
  <si>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</si>
  <si>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</si>
  <si>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</si>
  <si>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</si>
  <si>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</si>
  <si>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</si>
  <si>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</si>
  <si>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</si>
  <si>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</si>
  <si>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</si>
  <si>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</si>
  <si>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</si>
  <si>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</si>
  <si>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</si>
  <si>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</si>
  <si>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</si>
  <si>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</si>
  <si>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</si>
  <si>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</si>
  <si>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</si>
  <si>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</si>
  <si>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</si>
  <si>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</si>
  <si>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</si>
  <si>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</si>
  <si>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</si>
  <si>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</si>
  <si>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</si>
  <si>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</si>
  <si>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</si>
  <si>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</si>
  <si>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</si>
  <si>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</si>
  <si>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</si>
  <si>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</si>
  <si>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</si>
  <si>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</si>
  <si>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</si>
  <si>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</si>
  <si>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</si>
  <si>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</si>
  <si>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</si>
  <si>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</si>
  <si>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</si>
  <si>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</si>
  <si>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</si>
  <si>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</si>
  <si>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</si>
  <si>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</si>
  <si>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</si>
  <si>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</si>
  <si>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</si>
  <si>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</si>
  <si>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</si>
  <si>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</si>
  <si>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</si>
  <si>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</si>
  <si>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</si>
  <si>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</si>
  <si>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</si>
  <si>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</si>
  <si>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</si>
  <si>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</si>
  <si>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</si>
  <si>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</si>
  <si>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</si>
  <si>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</si>
  <si>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</si>
  <si>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</si>
  <si>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</si>
  <si>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</si>
  <si>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</si>
  <si>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</si>
  <si>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</si>
  <si>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</si>
  <si>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</si>
  <si>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</si>
  <si>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</si>
  <si>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</si>
  <si>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</si>
  <si>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</si>
  <si>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</si>
  <si>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</si>
  <si>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</si>
  <si>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</si>
  <si>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</si>
  <si>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</si>
  <si>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</si>
  <si>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</si>
  <si>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</si>
  <si>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</si>
  <si>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</si>
  <si>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</si>
  <si>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</si>
  <si>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</si>
  <si>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</si>
  <si>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</si>
  <si>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</si>
  <si>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</si>
  <si>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</si>
  <si>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</si>
  <si>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</si>
  <si>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</si>
  <si>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</si>
  <si>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</si>
  <si>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</si>
  <si>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</si>
  <si>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</si>
  <si>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</si>
  <si>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</si>
  <si>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</si>
  <si>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</si>
  <si>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</si>
  <si>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</si>
  <si>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</si>
  <si>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</si>
  <si>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</si>
  <si>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</si>
  <si>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</si>
  <si>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</si>
  <si>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</si>
  <si>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</si>
  <si>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</si>
  <si>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</si>
  <si>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</si>
  <si>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</si>
  <si>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</si>
  <si>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</si>
  <si>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</si>
  <si>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</si>
  <si>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</si>
  <si>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</si>
  <si>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</si>
  <si>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</si>
  <si>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</si>
  <si>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</si>
  <si>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</si>
  <si>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</si>
  <si>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</si>
  <si>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</si>
  <si>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</si>
  <si>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</si>
  <si>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</si>
  <si>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</si>
  <si>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</si>
  <si>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</si>
  <si>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</si>
  <si>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</si>
  <si>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</si>
  <si>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</si>
  <si>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</si>
  <si>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</si>
  <si>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</si>
  <si>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</si>
  <si>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</si>
  <si>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</si>
  <si>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</si>
  <si>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</si>
  <si>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</si>
  <si>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</si>
  <si>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</si>
  <si>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</si>
  <si>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</si>
  <si>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</si>
  <si>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</si>
  <si>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</si>
  <si>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</si>
  <si>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</si>
  <si>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</si>
  <si>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</si>
  <si>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</si>
  <si>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</si>
  <si>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</si>
  <si>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</si>
  <si>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</si>
  <si>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</si>
  <si>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</si>
  <si>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</si>
  <si>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</si>
  <si>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</si>
  <si>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</si>
  <si>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</si>
  <si>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</si>
  <si>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</si>
  <si>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</si>
  <si>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</si>
  <si>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</si>
  <si>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</si>
  <si>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</si>
  <si>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</si>
  <si>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</si>
  <si>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</si>
  <si>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</si>
  <si>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</si>
  <si>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</si>
  <si>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</si>
  <si>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</si>
  <si>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</si>
  <si>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</si>
  <si>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</si>
  <si>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</si>
  <si>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</si>
  <si>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</si>
  <si>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</si>
  <si>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</si>
  <si>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</si>
  <si>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</si>
  <si>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</si>
  <si>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</si>
  <si>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</si>
  <si>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</si>
  <si>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</si>
  <si>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</si>
  <si>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</si>
  <si>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</si>
  <si>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</si>
  <si>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</si>
  <si>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</si>
  <si>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</si>
  <si>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</si>
  <si>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</si>
  <si>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</si>
  <si>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</si>
  <si>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</si>
  <si>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</si>
  <si>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</si>
  <si>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</si>
  <si>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</si>
  <si>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</si>
  <si>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</si>
  <si>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</si>
  <si>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</si>
  <si>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</si>
  <si>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</si>
  <si>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</si>
  <si>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</si>
  <si>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</si>
  <si>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</si>
  <si>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</si>
  <si>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</si>
  <si>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</si>
  <si>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</si>
  <si>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</si>
  <si>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</si>
  <si>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</si>
  <si>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</si>
  <si>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</si>
  <si>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</si>
  <si>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</si>
  <si>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</si>
  <si>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</si>
  <si>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</si>
  <si>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</si>
  <si>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</si>
  <si>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</si>
  <si>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</si>
  <si>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</si>
  <si>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</si>
  <si>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</si>
  <si>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</si>
  <si>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</si>
  <si>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</si>
  <si>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</si>
  <si>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</si>
  <si>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</si>
  <si>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</si>
  <si>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</si>
  <si>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</si>
  <si>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</si>
  <si>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</si>
  <si>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</si>
  <si>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</si>
  <si>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</si>
  <si>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</si>
  <si>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</si>
  <si>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</si>
  <si>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</si>
  <si>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</si>
  <si>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</si>
  <si>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</si>
  <si>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</si>
  <si>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</si>
  <si>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</si>
  <si>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</si>
  <si>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</si>
  <si>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</si>
  <si>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</si>
  <si>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</si>
  <si>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</si>
  <si>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</si>
  <si>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</si>
  <si>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</si>
  <si>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</si>
  <si>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</si>
  <si>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</si>
  <si>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</si>
  <si>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</si>
  <si>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</si>
  <si>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</si>
  <si>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</si>
  <si>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</si>
  <si>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</si>
  <si>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</si>
  <si>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</si>
  <si>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</si>
  <si>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</si>
  <si>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</si>
  <si>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</si>
  <si>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</si>
  <si>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</si>
  <si>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</si>
  <si>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</si>
  <si>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</si>
  <si>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</si>
  <si>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</si>
  <si>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</si>
  <si>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</si>
  <si>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</si>
  <si>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</si>
  <si>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</si>
  <si>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</si>
  <si>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</si>
  <si>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</si>
  <si>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</si>
  <si>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</si>
  <si>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</si>
  <si>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</si>
  <si>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</si>
  <si>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</si>
  <si>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</si>
  <si>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</si>
  <si>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</si>
  <si>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</si>
  <si>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</si>
  <si>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</si>
  <si>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</si>
  <si>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</si>
  <si>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</si>
  <si>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</si>
  <si>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</si>
  <si>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</si>
  <si>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</si>
  <si>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</si>
  <si>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</si>
  <si>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</si>
  <si>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</si>
  <si>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</si>
  <si>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</si>
  <si>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</si>
  <si>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</si>
  <si>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</si>
  <si>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</si>
  <si>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</si>
  <si>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</si>
  <si>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</si>
  <si>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</si>
  <si>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</si>
  <si>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</si>
  <si>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</si>
  <si>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</si>
  <si>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</si>
  <si>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</si>
  <si>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</si>
  <si>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</si>
  <si>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</si>
  <si>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</si>
  <si>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</si>
  <si>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</si>
  <si>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</si>
  <si>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</si>
  <si>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</si>
  <si>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</si>
  <si>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</si>
  <si>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</si>
  <si>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</si>
  <si>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</si>
  <si>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</si>
  <si>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</si>
  <si>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</si>
  <si>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</si>
  <si>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</si>
  <si>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</si>
  <si>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</si>
  <si>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</si>
  <si>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</si>
  <si>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</si>
  <si>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</si>
  <si>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</si>
  <si>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</si>
  <si>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</si>
  <si>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</si>
  <si>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</si>
  <si>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</si>
  <si>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</si>
  <si>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</si>
  <si>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</si>
  <si>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</si>
  <si>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</si>
  <si>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</si>
  <si>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</si>
  <si>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</si>
  <si>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</si>
  <si>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</si>
  <si>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</si>
  <si>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</si>
  <si>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</si>
  <si>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</si>
  <si>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</si>
  <si>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</si>
  <si>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</si>
  <si>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</si>
  <si>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</si>
  <si>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</si>
  <si>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</si>
  <si>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</si>
  <si>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</si>
  <si>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</si>
  <si>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</si>
  <si>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</si>
  <si>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</si>
  <si>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</si>
  <si>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</si>
  <si>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</si>
  <si>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</si>
  <si>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</si>
  <si>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</si>
  <si>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</si>
  <si>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</si>
  <si>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</si>
  <si>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</si>
  <si>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</si>
  <si>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</si>
  <si>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</si>
  <si>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</si>
  <si>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</si>
  <si>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</si>
  <si>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</si>
  <si>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</si>
  <si>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</si>
  <si>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</si>
  <si>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</si>
  <si>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</si>
  <si>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</si>
  <si>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</si>
  <si>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</si>
  <si>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</si>
  <si>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</si>
  <si>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</si>
  <si>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</si>
  <si>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</si>
  <si>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</si>
  <si>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</si>
  <si>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</si>
  <si>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</si>
  <si>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</si>
  <si>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</si>
  <si>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</si>
  <si>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</si>
  <si>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</si>
  <si>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</si>
  <si>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</si>
  <si>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</si>
  <si>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</si>
  <si>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</si>
  <si>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</si>
  <si>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</si>
  <si>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</si>
  <si>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</si>
  <si>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</si>
  <si>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</si>
  <si>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</si>
  <si>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</si>
  <si>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</si>
  <si>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</si>
  <si>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</si>
  <si>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</si>
  <si>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</si>
  <si>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</si>
  <si>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</si>
  <si>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</si>
  <si>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</si>
  <si>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</si>
  <si>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</si>
  <si>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</si>
  <si>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</si>
  <si>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</si>
  <si>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</si>
  <si>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</si>
  <si>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</si>
  <si>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</si>
  <si>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</si>
  <si>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</si>
  <si>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</si>
  <si>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</si>
  <si>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</si>
  <si>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</si>
  <si>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</si>
  <si>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</si>
  <si>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</si>
  <si>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</si>
  <si>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</si>
  <si>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</si>
  <si>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</si>
  <si>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</si>
  <si>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</si>
  <si>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</si>
  <si>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</si>
  <si>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</si>
  <si>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</si>
  <si>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</si>
  <si>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</si>
  <si>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</si>
  <si>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</si>
  <si>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</si>
  <si>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</si>
  <si>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</si>
  <si>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</si>
  <si>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</si>
  <si>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</si>
  <si>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</si>
  <si>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</si>
  <si>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</si>
  <si>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</si>
  <si>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</si>
  <si>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</si>
  <si>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</si>
  <si>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</si>
  <si>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</si>
  <si>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</si>
  <si>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</si>
  <si>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</si>
  <si>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</si>
  <si>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</si>
  <si>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</si>
  <si>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</si>
  <si>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</si>
  <si>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</si>
  <si>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</si>
  <si>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</si>
  <si>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</si>
  <si>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</si>
  <si>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</si>
  <si>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</si>
  <si>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</si>
  <si>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</si>
  <si>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</si>
  <si>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</si>
  <si>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</si>
  <si>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</si>
  <si>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</si>
  <si>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</si>
  <si>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</si>
  <si>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</si>
  <si>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</si>
  <si>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</si>
  <si>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</si>
  <si>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</si>
  <si>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</si>
  <si>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</si>
  <si>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</si>
  <si>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</si>
  <si>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</si>
  <si>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</si>
  <si>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</si>
  <si>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</si>
  <si>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</si>
  <si>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</si>
  <si>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</si>
  <si>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</si>
  <si>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</si>
  <si>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</si>
  <si>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</si>
  <si>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</si>
  <si>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</si>
  <si>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</si>
  <si>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</si>
  <si>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</si>
  <si>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</si>
  <si>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</si>
  <si>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</si>
  <si>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</si>
  <si>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</si>
  <si>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</si>
  <si>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</si>
  <si>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</si>
  <si>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</si>
  <si>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</si>
  <si>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</si>
  <si>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</si>
  <si>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</si>
  <si>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</si>
  <si>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</si>
  <si>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</si>
  <si>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</si>
  <si>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</si>
  <si>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</si>
  <si>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</si>
  <si>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</si>
  <si>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</si>
  <si>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</si>
  <si>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</si>
  <si>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</si>
  <si>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</si>
  <si>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</si>
  <si>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</si>
  <si>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</si>
  <si>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</si>
  <si>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</si>
  <si>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</si>
  <si>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</si>
  <si>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</si>
  <si>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</si>
  <si>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</si>
  <si>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</si>
  <si>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</si>
  <si>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</si>
  <si>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</si>
  <si>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</si>
  <si>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</si>
  <si>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</si>
  <si>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</si>
  <si>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</si>
  <si>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</si>
  <si>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</si>
  <si>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</si>
  <si>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</si>
  <si>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</si>
  <si>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</si>
  <si>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</si>
  <si>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</si>
  <si>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</si>
  <si>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</si>
  <si>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</si>
  <si>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</si>
  <si>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</si>
  <si>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</si>
  <si>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</si>
  <si>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</si>
  <si>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</si>
  <si>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</si>
  <si>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</si>
  <si>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</si>
  <si>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</si>
  <si>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</si>
  <si>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</si>
  <si>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</si>
  <si>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</si>
  <si>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</si>
  <si>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</si>
  <si>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</si>
  <si>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</si>
  <si>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</si>
  <si>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</si>
  <si>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</si>
  <si>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</si>
  <si>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</si>
  <si>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</si>
  <si>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</si>
  <si>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</si>
  <si>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</si>
  <si>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</si>
  <si>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</si>
  <si>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</si>
  <si>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</si>
  <si>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</si>
  <si>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</si>
  <si>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</si>
  <si>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</si>
  <si>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</si>
  <si>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</si>
  <si>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</si>
  <si>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</si>
  <si>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</si>
  <si>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</si>
  <si>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</si>
  <si>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</si>
  <si>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</si>
  <si>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</si>
  <si>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</si>
  <si>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</si>
  <si>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</si>
  <si>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</si>
  <si>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</si>
  <si>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</si>
  <si>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</si>
  <si>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</si>
  <si>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</si>
  <si>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</si>
  <si>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</si>
  <si>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</si>
  <si>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</si>
  <si>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</si>
  <si>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</si>
  <si>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</si>
  <si>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</si>
  <si>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</si>
  <si>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</si>
  <si>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</si>
  <si>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</si>
  <si>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</si>
  <si>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</si>
  <si>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</si>
  <si>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</si>
  <si>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</si>
  <si>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</si>
  <si>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</si>
  <si>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</si>
  <si>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</si>
  <si>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</si>
  <si>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</si>
  <si>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</si>
  <si>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</si>
  <si>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</si>
  <si>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</si>
  <si>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</si>
  <si>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</si>
  <si>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</si>
  <si>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</si>
  <si>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</si>
  <si>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</si>
  <si>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</si>
  <si>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</si>
  <si>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</si>
  <si>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</si>
  <si>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</si>
  <si>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</si>
  <si>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</si>
  <si>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</si>
  <si>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</si>
  <si>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</si>
  <si>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</si>
  <si>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</si>
  <si>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</si>
  <si>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</si>
  <si>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</si>
  <si>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</si>
  <si>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</si>
  <si>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</si>
  <si>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</si>
  <si>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</si>
  <si>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</si>
  <si>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</si>
  <si>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</si>
  <si>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</si>
  <si>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</si>
  <si>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</si>
  <si>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</si>
  <si>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</si>
  <si>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</si>
  <si>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</si>
  <si>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</si>
  <si>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</si>
  <si>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</si>
  <si>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</si>
  <si>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</si>
  <si>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</si>
  <si>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</si>
  <si>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</si>
  <si>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</si>
  <si>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</si>
  <si>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</si>
  <si>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</si>
  <si>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</si>
  <si>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</si>
  <si>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</si>
  <si>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</si>
  <si>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</si>
  <si>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</si>
  <si>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</si>
  <si>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</si>
  <si>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</si>
  <si>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</si>
  <si>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</si>
  <si>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</si>
  <si>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</si>
  <si>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</si>
  <si>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</si>
  <si>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</si>
  <si>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</si>
  <si>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</si>
  <si>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</si>
  <si>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</si>
  <si>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</si>
  <si>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</si>
  <si>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</si>
  <si>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</si>
  <si>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</si>
  <si>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</si>
  <si>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</si>
  <si>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</si>
  <si>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</si>
  <si>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</si>
  <si>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</si>
  <si>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</si>
  <si>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</si>
  <si>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</si>
  <si>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</si>
  <si>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</si>
  <si>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</si>
  <si>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</si>
  <si>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</si>
  <si>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</si>
  <si>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</si>
  <si>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</si>
  <si>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</si>
  <si>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</si>
  <si>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</si>
  <si>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</si>
  <si>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</si>
  <si>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</si>
  <si>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</si>
  <si>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</si>
  <si>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</si>
  <si>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</si>
  <si>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</si>
  <si>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</si>
  <si>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</si>
  <si>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</si>
  <si>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</si>
  <si>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</si>
  <si>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</si>
  <si>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</si>
  <si>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</si>
  <si>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</si>
  <si>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</si>
  <si>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</si>
  <si>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</si>
  <si>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</si>
  <si>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</si>
  <si>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</si>
  <si>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</si>
  <si>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</si>
  <si>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</si>
  <si>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</si>
  <si>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</si>
  <si>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</si>
  <si>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</si>
  <si>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</si>
  <si>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</si>
  <si>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</si>
  <si>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</si>
  <si>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</si>
  <si>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</si>
  <si>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</si>
  <si>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</si>
  <si>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</si>
  <si>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</si>
  <si>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</si>
  <si>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</si>
  <si>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</si>
  <si>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</si>
  <si>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</si>
  <si>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</si>
  <si>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</si>
  <si>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</si>
  <si>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</si>
  <si>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</si>
  <si>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</si>
  <si>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</si>
  <si>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</si>
  <si>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</si>
  <si>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</si>
  <si>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</si>
  <si>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</si>
  <si>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</si>
  <si>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</si>
  <si>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</si>
  <si>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</si>
  <si>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</si>
  <si>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</si>
  <si>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</si>
  <si>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</si>
  <si>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</si>
  <si>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</si>
  <si>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</si>
  <si>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</si>
  <si>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</si>
  <si>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</si>
  <si>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</si>
  <si>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</si>
  <si>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</si>
  <si>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</si>
  <si>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</si>
  <si>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</si>
  <si>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</si>
  <si>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</si>
  <si>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</si>
  <si>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</si>
  <si>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</si>
  <si>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</si>
  <si>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</si>
  <si>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</si>
  <si>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</si>
  <si>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</si>
  <si>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</si>
  <si>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</si>
  <si>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</si>
  <si>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</si>
  <si>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</si>
  <si>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</si>
  <si>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</si>
  <si>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</si>
  <si>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</si>
  <si>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</si>
  <si>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</si>
  <si>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</si>
  <si>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</si>
  <si>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</si>
  <si>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</si>
  <si>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</si>
  <si>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</si>
  <si>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</si>
  <si>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</si>
  <si>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</si>
  <si>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</si>
  <si>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</si>
  <si>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</si>
  <si>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</si>
  <si>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</si>
  <si>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</si>
  <si>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</si>
  <si>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</si>
  <si>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</si>
  <si>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</si>
  <si>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</si>
  <si>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</si>
  <si>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</si>
  <si>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</si>
  <si>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</si>
  <si>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</si>
  <si>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</si>
  <si>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</si>
  <si>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</si>
  <si>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</si>
  <si>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</si>
  <si>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</si>
  <si>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</si>
  <si>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</si>
  <si>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</si>
  <si>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</si>
  <si>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</si>
  <si>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</si>
  <si>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</si>
  <si>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</si>
  <si>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</si>
  <si>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</si>
  <si>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</si>
  <si>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</si>
  <si>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</si>
  <si>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</si>
  <si>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</si>
  <si>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</si>
  <si>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</si>
  <si>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</si>
  <si>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</si>
  <si>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</si>
  <si>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</si>
  <si>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</si>
  <si>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</si>
  <si>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</si>
  <si>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</si>
  <si>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</si>
  <si>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</si>
  <si>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</si>
  <si>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</si>
  <si>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</si>
  <si>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</si>
  <si>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</si>
  <si>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</si>
  <si>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</si>
  <si>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</si>
  <si>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</si>
  <si>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</si>
  <si>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</si>
  <si>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</si>
  <si>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</si>
  <si>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</si>
  <si>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</si>
  <si>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</si>
  <si>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</si>
  <si>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</si>
  <si>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</si>
  <si>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</si>
  <si>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</si>
  <si>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</si>
  <si>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</si>
  <si>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</si>
  <si>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</si>
  <si>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</si>
  <si>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</si>
  <si>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</si>
  <si>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</si>
  <si>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</si>
  <si>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</si>
  <si>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</si>
  <si>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</si>
  <si>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</si>
  <si>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</si>
  <si>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</si>
  <si>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</si>
  <si>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</si>
  <si>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</si>
  <si>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</si>
  <si>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</si>
  <si>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</si>
  <si>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</si>
  <si>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</si>
  <si>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</si>
  <si>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</si>
  <si>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</si>
  <si>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</si>
  <si>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</si>
  <si>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</si>
  <si>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</si>
  <si>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</si>
  <si>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</si>
  <si>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</si>
  <si>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</si>
  <si>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</si>
  <si>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</si>
  <si>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</si>
  <si>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</si>
  <si>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</si>
  <si>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</si>
  <si>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</si>
  <si>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</si>
  <si>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</si>
  <si>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</si>
  <si>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</si>
  <si>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</si>
  <si>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</si>
  <si>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</si>
  <si>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</si>
  <si>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</si>
  <si>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</si>
  <si>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</si>
  <si>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</si>
  <si>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</si>
  <si>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</si>
  <si>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</si>
  <si>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</si>
  <si>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</si>
  <si>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</si>
  <si>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</si>
  <si>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</si>
  <si>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</si>
  <si>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</si>
  <si>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</si>
  <si>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</si>
  <si>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</si>
  <si>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</si>
  <si>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</si>
  <si>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</si>
  <si>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</si>
  <si>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</si>
  <si>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</si>
  <si>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</si>
  <si>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</si>
  <si>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</si>
  <si>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</si>
  <si>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</si>
  <si>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</si>
  <si>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</si>
  <si>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</si>
  <si>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</si>
  <si>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</si>
  <si>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</si>
  <si>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</si>
  <si>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</si>
  <si>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</si>
  <si>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</si>
  <si>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</si>
  <si>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</si>
  <si>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</si>
  <si>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</si>
  <si>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</si>
  <si>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</si>
  <si>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</si>
  <si>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</si>
  <si>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</si>
  <si>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</si>
  <si>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</si>
  <si>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</si>
  <si>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</si>
  <si>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</si>
  <si>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</si>
  <si>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</si>
  <si>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</si>
  <si>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</si>
  <si>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</si>
  <si>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</si>
  <si>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</si>
  <si>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</si>
  <si>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</si>
  <si>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</si>
  <si>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</si>
  <si>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</si>
  <si>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</si>
  <si>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</si>
  <si>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</si>
  <si>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</si>
  <si>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</si>
  <si>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</si>
  <si>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</si>
  <si>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</si>
  <si>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</si>
  <si>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</si>
  <si>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</si>
  <si>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</si>
  <si>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</si>
  <si>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</si>
  <si>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</si>
  <si>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</si>
  <si>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</si>
  <si>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</si>
  <si>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</si>
  <si>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</si>
  <si>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</si>
  <si>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</si>
  <si>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</si>
  <si>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</si>
  <si>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</si>
  <si>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</si>
  <si>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</si>
  <si>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</si>
  <si>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</si>
  <si>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</si>
  <si>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</si>
  <si>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</si>
  <si>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</si>
  <si>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</si>
  <si>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</si>
  <si>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</si>
  <si>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</si>
  <si>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</si>
  <si>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</si>
  <si>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</si>
  <si>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</si>
  <si>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</si>
  <si>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</si>
  <si>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</si>
  <si>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</si>
  <si>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</si>
  <si>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</si>
  <si>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</si>
  <si>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</si>
  <si>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</si>
  <si>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</si>
  <si>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</si>
  <si>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</si>
  <si>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</si>
  <si>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</si>
  <si>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</si>
  <si>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</si>
  <si>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</si>
  <si>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</si>
  <si>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</si>
  <si>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</si>
  <si>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</si>
  <si>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</si>
  <si>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</si>
  <si>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</si>
  <si>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</si>
  <si>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</si>
  <si>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</si>
  <si>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</si>
  <si>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</si>
  <si>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</si>
  <si>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</si>
  <si>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</si>
  <si>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</si>
  <si>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</si>
  <si>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</si>
  <si>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</si>
  <si>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</si>
  <si>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</si>
  <si>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</si>
  <si>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</si>
  <si>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</si>
  <si>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</si>
  <si>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</si>
  <si>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</si>
  <si>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</si>
  <si>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</si>
  <si>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</si>
  <si>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</si>
  <si>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</si>
  <si>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</si>
  <si>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</si>
  <si>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</si>
  <si>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</si>
  <si>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</si>
  <si>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</si>
  <si>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</si>
  <si>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</si>
  <si>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</si>
  <si>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</si>
  <si>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</si>
  <si>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</si>
  <si>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</si>
  <si>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</si>
  <si>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</si>
  <si>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</si>
  <si>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</si>
  <si>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</si>
  <si>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</si>
  <si>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</si>
  <si>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</si>
  <si>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</si>
  <si>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</si>
  <si>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</si>
  <si>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</si>
  <si>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</si>
  <si>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</si>
  <si>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</si>
  <si>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</si>
  <si>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</si>
  <si>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</si>
  <si>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</si>
  <si>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</si>
  <si>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</si>
  <si>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</si>
  <si>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</si>
  <si>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</si>
  <si>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</si>
  <si>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</si>
  <si>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</si>
  <si>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</si>
  <si>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</si>
  <si>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</si>
  <si>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</si>
  <si>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</si>
  <si>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</si>
  <si>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</si>
  <si>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</si>
  <si>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</si>
  <si>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</si>
  <si>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</si>
  <si>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</si>
  <si>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</si>
  <si>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</si>
  <si>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</si>
  <si>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</si>
  <si>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</si>
  <si>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</si>
  <si>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</si>
  <si>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</si>
  <si>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</si>
  <si>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</si>
  <si>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</si>
  <si>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</si>
  <si>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</si>
  <si>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</si>
  <si>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</si>
  <si>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</si>
  <si>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</si>
  <si>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</si>
  <si>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</si>
  <si>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</si>
  <si>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</si>
  <si>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</si>
  <si>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</si>
  <si>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</si>
  <si>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</si>
  <si>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</si>
  <si>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</si>
  <si>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</si>
  <si>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</si>
  <si>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</si>
  <si>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</si>
  <si>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</si>
  <si>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</si>
  <si>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</si>
  <si>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</si>
  <si>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</si>
  <si>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</si>
  <si>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</si>
  <si>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</si>
  <si>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</si>
  <si>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</si>
  <si>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</si>
  <si>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</si>
  <si>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</si>
  <si>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</si>
  <si>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</si>
  <si>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</si>
  <si>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</si>
  <si>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</si>
  <si>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</si>
  <si>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</si>
  <si>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</si>
  <si>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</si>
  <si>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</si>
  <si>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</si>
  <si>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</si>
  <si>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</si>
  <si>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</si>
  <si>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</si>
  <si>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</si>
  <si>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</si>
  <si>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</si>
  <si>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</si>
  <si>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</si>
  <si>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</si>
  <si>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</si>
  <si>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</si>
  <si>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</si>
  <si>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</si>
  <si>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</si>
  <si>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</si>
  <si>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</si>
  <si>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</si>
  <si>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</si>
  <si>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</si>
  <si>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</si>
  <si>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</si>
  <si>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</si>
  <si>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</si>
  <si>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</si>
  <si>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</si>
  <si>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</si>
  <si>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</si>
  <si>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</si>
  <si>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</si>
  <si>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</si>
  <si>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</si>
  <si>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</si>
  <si>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</si>
  <si>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</si>
  <si>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</si>
  <si>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</si>
  <si>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</si>
  <si>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</si>
  <si>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</si>
  <si>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</si>
  <si>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</si>
  <si>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</si>
  <si>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</si>
  <si>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</si>
  <si>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</si>
  <si>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</si>
  <si>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</si>
  <si>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</si>
  <si>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</si>
  <si>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</si>
  <si>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</si>
  <si>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</si>
  <si>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</si>
  <si>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</si>
  <si>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</si>
  <si>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</si>
  <si>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</si>
  <si>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</si>
  <si>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</si>
  <si>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</si>
  <si>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</si>
  <si>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</si>
  <si>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</si>
  <si>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</si>
  <si>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</si>
  <si>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</si>
  <si>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</si>
  <si>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</si>
  <si>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</si>
  <si>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</si>
  <si>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</si>
  <si>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</si>
  <si>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</si>
  <si>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</si>
  <si>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</si>
  <si>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</si>
  <si>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</si>
  <si>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</si>
  <si>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</si>
  <si>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</si>
  <si>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</si>
  <si>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</si>
  <si>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</si>
  <si>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</si>
  <si>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</si>
  <si>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</si>
  <si>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</si>
  <si>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</si>
  <si>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</si>
  <si>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</si>
  <si>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</si>
  <si>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</si>
  <si>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</si>
  <si>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</si>
  <si>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</si>
  <si>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</si>
  <si>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</si>
  <si>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</si>
  <si>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</si>
  <si>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</si>
  <si>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</si>
  <si>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</si>
  <si>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</si>
  <si>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</si>
  <si>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</si>
  <si>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</si>
  <si>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</si>
  <si>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</si>
  <si>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</si>
  <si>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</si>
  <si>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</si>
  <si>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</si>
  <si>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</si>
  <si>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</si>
  <si>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</si>
  <si>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</si>
  <si>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</si>
  <si>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</si>
  <si>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</si>
  <si>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</si>
  <si>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</si>
  <si>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</si>
  <si>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</si>
  <si>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</si>
  <si>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</si>
  <si>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</si>
  <si>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</si>
  <si>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</si>
  <si>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</si>
  <si>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</si>
  <si>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</si>
  <si>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</si>
  <si>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</si>
  <si>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</si>
  <si>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</si>
  <si>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</si>
  <si>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</si>
  <si>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</si>
  <si>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</si>
  <si>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</si>
  <si>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</si>
  <si>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</si>
  <si>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</si>
  <si>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</si>
  <si>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</si>
  <si>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</si>
  <si>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</si>
  <si>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</si>
  <si>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</si>
  <si>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</si>
  <si>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</si>
  <si>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</si>
  <si>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</si>
  <si>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</si>
  <si>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</si>
  <si>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</si>
  <si>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</si>
  <si>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</si>
  <si>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</si>
  <si>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</si>
  <si>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</si>
  <si>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</si>
  <si>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</si>
  <si>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</si>
  <si>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</si>
  <si>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</si>
  <si>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</si>
  <si>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</si>
  <si>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</si>
  <si>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</si>
  <si>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</si>
  <si>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</si>
  <si>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</si>
  <si>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</si>
  <si>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</si>
  <si>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</si>
  <si>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</si>
  <si>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</si>
  <si>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</si>
  <si>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</si>
  <si>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</si>
  <si>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</si>
  <si>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</si>
  <si>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</si>
  <si>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</si>
  <si>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</si>
  <si>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</si>
  <si>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</si>
  <si>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</si>
  <si>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</si>
  <si>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</si>
  <si>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</si>
  <si>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</si>
  <si>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</si>
  <si>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</si>
  <si>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</si>
  <si>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</si>
  <si>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</si>
  <si>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</si>
  <si>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</si>
  <si>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</si>
  <si>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</si>
  <si>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</si>
  <si>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</si>
  <si>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</si>
  <si>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</si>
  <si>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</si>
  <si>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</si>
  <si>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</si>
  <si>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</si>
  <si>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</si>
  <si>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</si>
  <si>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</si>
  <si>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</si>
  <si>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</si>
  <si>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</si>
  <si>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</si>
  <si>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</si>
  <si>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</si>
  <si>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</si>
  <si>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</si>
  <si>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</si>
  <si>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</si>
  <si>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</si>
  <si>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</si>
  <si>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</si>
  <si>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</si>
  <si>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</si>
  <si>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</si>
  <si>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</si>
  <si>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</si>
  <si>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</si>
  <si>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</si>
  <si>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</si>
  <si>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</si>
  <si>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</si>
  <si>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</si>
  <si>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</si>
  <si>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</si>
  <si>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</si>
  <si>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</si>
  <si>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</si>
  <si>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</si>
  <si>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</si>
  <si>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</si>
  <si>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</si>
  <si>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</si>
  <si>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</si>
  <si>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</si>
  <si>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</si>
  <si>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</si>
  <si>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</si>
  <si>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</si>
  <si>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</si>
  <si>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</si>
  <si>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</si>
  <si>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</si>
  <si>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</si>
  <si>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</si>
  <si>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</si>
  <si>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</si>
  <si>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</si>
  <si>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</si>
  <si>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</si>
  <si>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</si>
  <si>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</si>
  <si>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</si>
  <si>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</si>
  <si>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</si>
  <si>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</si>
  <si>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</si>
  <si>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</si>
  <si>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</si>
  <si>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</si>
  <si>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</si>
  <si>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</si>
  <si>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</si>
  <si>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</si>
  <si>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</si>
  <si>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</si>
  <si>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</si>
  <si>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</si>
  <si>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</si>
  <si>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</si>
  <si>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</si>
  <si>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</si>
  <si>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</si>
  <si>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</si>
  <si>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</si>
  <si>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</si>
  <si>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</si>
  <si>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</si>
  <si>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</si>
  <si>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</si>
  <si>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</si>
  <si>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</si>
  <si>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</si>
  <si>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</si>
  <si>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</si>
  <si>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</si>
  <si>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</si>
  <si>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</si>
  <si>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</si>
  <si>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</si>
  <si>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</si>
  <si>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</si>
  <si>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</si>
  <si>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</si>
  <si>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</si>
  <si>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</si>
  <si>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</si>
  <si>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</si>
  <si>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</si>
  <si>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</si>
  <si>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</si>
  <si>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</si>
  <si>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</si>
  <si>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</si>
  <si>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</si>
  <si>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</si>
  <si>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</si>
  <si>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</si>
  <si>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</si>
  <si>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</si>
  <si>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</si>
  <si>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</si>
  <si>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</si>
  <si>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</si>
  <si>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</si>
  <si>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</si>
  <si>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</si>
  <si>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</si>
  <si>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</si>
  <si>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</si>
  <si>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</si>
  <si>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</si>
  <si>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</si>
  <si>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</si>
  <si>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</si>
  <si>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</si>
  <si>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</si>
  <si>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</si>
  <si>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</si>
  <si>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</si>
  <si>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</si>
  <si>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</si>
  <si>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</si>
  <si>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</si>
  <si>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</si>
  <si>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</si>
  <si>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</si>
  <si>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</si>
  <si>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</si>
  <si>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</si>
  <si>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</si>
  <si>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</si>
  <si>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</si>
  <si>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</si>
  <si>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</si>
  <si>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</si>
  <si>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</si>
  <si>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</si>
  <si>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</si>
  <si>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</si>
  <si>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</si>
  <si>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</si>
  <si>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</si>
  <si>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</si>
  <si>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</si>
  <si>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</si>
  <si>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</si>
  <si>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</si>
  <si>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</si>
  <si>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</si>
  <si>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</si>
  <si>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</si>
  <si>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</si>
  <si>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</si>
  <si>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</si>
  <si>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</si>
  <si>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</si>
  <si>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</si>
  <si>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</si>
  <si>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</si>
  <si>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</si>
  <si>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</si>
  <si>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</si>
  <si>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</si>
  <si>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</si>
  <si>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</si>
  <si>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</si>
  <si>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</si>
  <si>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</si>
  <si>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</si>
  <si>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</si>
  <si>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</si>
  <si>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</si>
  <si>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</si>
  <si>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</si>
  <si>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</si>
  <si>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</si>
  <si>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</si>
  <si>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</si>
  <si>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</si>
  <si>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</si>
  <si>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</si>
  <si>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</si>
  <si>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</si>
  <si>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</si>
  <si>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</si>
  <si>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</si>
  <si>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</si>
  <si>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</si>
  <si>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</si>
  <si>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</si>
  <si>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</si>
  <si>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</si>
  <si>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</si>
  <si>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</si>
  <si>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</si>
  <si>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</si>
  <si>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</si>
  <si>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</si>
  <si>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</si>
  <si>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</si>
  <si>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</si>
  <si>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</si>
  <si>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</si>
  <si>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</si>
  <si>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</si>
  <si>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</si>
  <si>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</si>
  <si>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</si>
  <si>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</si>
  <si>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</si>
  <si>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</si>
  <si>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</si>
  <si>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</si>
  <si>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</si>
  <si>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</si>
  <si>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</si>
  <si>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</si>
  <si>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</si>
  <si>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</si>
  <si>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</si>
  <si>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</si>
  <si>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</si>
  <si>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</si>
  <si>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</si>
  <si>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</si>
  <si>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</si>
  <si>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</si>
  <si>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</si>
  <si>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</si>
  <si>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</si>
  <si>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</si>
  <si>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</si>
  <si>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</si>
  <si>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</si>
  <si>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</si>
  <si>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</si>
  <si>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</si>
  <si>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</si>
  <si>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</si>
  <si>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</si>
  <si>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</si>
  <si>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</si>
  <si>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</si>
  <si>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</si>
  <si>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</si>
  <si>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</si>
  <si>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</si>
  <si>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</si>
  <si>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</si>
  <si>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</si>
  <si>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</si>
  <si>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</si>
  <si>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</si>
  <si>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</si>
  <si>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</si>
  <si>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</si>
  <si>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</si>
  <si>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</si>
  <si>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</si>
  <si>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</si>
  <si>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</si>
  <si>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</si>
  <si>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</si>
  <si>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</si>
  <si>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</si>
  <si>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</si>
  <si>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</si>
  <si>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</si>
  <si>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</si>
  <si>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</si>
  <si>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</si>
  <si>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</si>
  <si>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</si>
  <si>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</si>
  <si>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</si>
  <si>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</si>
  <si>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</si>
  <si>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</si>
  <si>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</si>
  <si>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</si>
  <si>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</si>
  <si>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</si>
  <si>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</si>
  <si>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</si>
  <si>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</si>
  <si>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</si>
  <si>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</si>
  <si>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</si>
  <si>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</si>
  <si>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</si>
  <si>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</si>
  <si>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</si>
  <si>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</si>
  <si>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</si>
  <si>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</si>
  <si>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</si>
  <si>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</si>
  <si>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</si>
  <si>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</si>
  <si>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</si>
  <si>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</si>
  <si>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</si>
  <si>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</si>
  <si>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</si>
  <si>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</si>
  <si>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</si>
  <si>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</si>
  <si>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</si>
  <si>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</si>
  <si>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</si>
  <si>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</si>
  <si>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</si>
  <si>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</si>
  <si>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</si>
  <si>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</si>
  <si>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</si>
  <si>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</si>
  <si>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</si>
  <si>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</si>
  <si>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</si>
  <si>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</si>
  <si>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</si>
  <si>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</si>
  <si>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</si>
  <si>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</si>
  <si>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</si>
  <si>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</si>
  <si>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</si>
  <si>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</si>
  <si>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</si>
  <si>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</si>
  <si>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</si>
  <si>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</si>
  <si>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</si>
  <si>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</si>
  <si>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</si>
  <si>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</si>
  <si>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</si>
  <si>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</si>
  <si>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</si>
  <si>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</si>
  <si>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</si>
  <si>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</si>
  <si>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</si>
  <si>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</si>
  <si>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</si>
  <si>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</si>
  <si>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</si>
  <si>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</si>
  <si>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</si>
  <si>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</si>
  <si>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</si>
  <si>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</si>
  <si>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</si>
  <si>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</si>
  <si>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</si>
  <si>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</si>
  <si>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</si>
  <si>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</si>
  <si>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</si>
  <si>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</si>
  <si>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</si>
  <si>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</si>
  <si>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</si>
  <si>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</si>
  <si>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</si>
  <si>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</si>
  <si>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</si>
  <si>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</si>
  <si>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</si>
  <si>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</si>
  <si>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</si>
  <si>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</si>
  <si>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</si>
  <si>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</si>
  <si>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</si>
  <si>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</si>
  <si>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</si>
  <si>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</si>
  <si>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</si>
  <si>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</si>
  <si>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</si>
  <si>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</si>
  <si>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</si>
  <si>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</si>
  <si>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</si>
  <si>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</si>
  <si>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</si>
  <si>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</si>
  <si>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</si>
  <si>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</si>
  <si>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</si>
  <si>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</si>
  <si>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</si>
  <si>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</si>
  <si>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</si>
  <si>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</si>
  <si>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</si>
  <si>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</si>
  <si>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</si>
  <si>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</si>
  <si>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</si>
  <si>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</si>
  <si>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</si>
  <si>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</si>
  <si>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</si>
  <si>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</si>
  <si>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</si>
  <si>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</si>
  <si>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</si>
  <si>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</si>
  <si>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</si>
  <si>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</si>
  <si>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</si>
  <si>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</si>
  <si>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</si>
  <si>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</si>
  <si>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</si>
  <si>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</si>
  <si>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</si>
  <si>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</si>
  <si>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</si>
  <si>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</si>
  <si>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</si>
  <si>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</si>
  <si>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</si>
  <si>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</si>
  <si>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</si>
  <si>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</si>
  <si>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</si>
  <si>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</si>
  <si>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</si>
  <si>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</si>
  <si>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</si>
  <si>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</si>
  <si>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</si>
  <si>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</si>
  <si>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</si>
  <si>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</si>
  <si>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</si>
  <si>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</si>
  <si>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</si>
  <si>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</si>
  <si>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</si>
  <si>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</si>
  <si>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</si>
  <si>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</si>
  <si>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</si>
  <si>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</si>
  <si>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</si>
  <si>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</si>
  <si>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</si>
  <si>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</si>
  <si>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</si>
  <si>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</si>
  <si>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</si>
  <si>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</si>
  <si>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</si>
  <si>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</si>
  <si>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</si>
  <si>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</si>
  <si>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</si>
  <si>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</si>
  <si>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</si>
  <si>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</si>
  <si>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</si>
  <si>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</si>
  <si>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</si>
  <si>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</si>
  <si>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</si>
  <si>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</si>
  <si>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</si>
  <si>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</si>
  <si>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</si>
  <si>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</si>
  <si>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</si>
  <si>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</si>
  <si>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</si>
  <si>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</si>
  <si>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</si>
  <si>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</si>
  <si>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</si>
  <si>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</si>
  <si>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</si>
  <si>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</si>
  <si>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</si>
  <si>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</si>
  <si>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</si>
  <si>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</si>
  <si>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</si>
  <si>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</si>
  <si>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</si>
  <si>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</si>
  <si>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</si>
  <si>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</si>
  <si>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</si>
  <si>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</si>
  <si>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</si>
  <si>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</si>
  <si>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</si>
  <si>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</si>
  <si>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</si>
  <si>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</si>
  <si>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</si>
  <si>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</si>
  <si>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</si>
  <si>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</si>
  <si>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</si>
  <si>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</si>
  <si>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</si>
  <si>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</si>
  <si>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</si>
  <si>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</si>
  <si>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</si>
  <si>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</si>
  <si>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</si>
  <si>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</si>
  <si>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</si>
  <si>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</si>
  <si>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</si>
  <si>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</si>
  <si>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</si>
  <si>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</si>
  <si>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</si>
  <si>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</si>
  <si>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</si>
  <si>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</si>
  <si>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</si>
  <si>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</si>
  <si>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</si>
  <si>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</si>
  <si>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</si>
  <si>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</si>
  <si>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</si>
  <si>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</si>
  <si>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</si>
  <si>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</si>
  <si>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</si>
  <si>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</si>
  <si>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</si>
  <si>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</si>
  <si>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</si>
  <si>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</si>
  <si>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</si>
  <si>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</si>
  <si>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</si>
  <si>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</si>
  <si>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</si>
  <si>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</si>
  <si>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</si>
  <si>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</si>
  <si>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</si>
  <si>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</si>
  <si>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</si>
  <si>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</si>
  <si>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</si>
  <si>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</si>
  <si>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</si>
  <si>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</si>
  <si>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</si>
  <si>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</si>
  <si>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</si>
  <si>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</si>
  <si>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</si>
  <si>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</si>
  <si>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</si>
  <si>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</si>
  <si>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</si>
  <si>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</si>
  <si>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</si>
  <si>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</si>
  <si>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</si>
  <si>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</si>
  <si>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</si>
  <si>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</si>
  <si>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</si>
  <si>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</si>
  <si>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</si>
  <si>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</si>
  <si>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</si>
  <si>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</si>
  <si>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</si>
  <si>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</si>
  <si>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</si>
  <si>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</si>
  <si>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</si>
  <si>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</si>
  <si>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</si>
  <si>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</si>
  <si>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</si>
  <si>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</si>
  <si>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</si>
  <si>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</si>
  <si>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</si>
  <si>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</si>
  <si>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</si>
  <si>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</si>
  <si>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</si>
  <si>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</si>
  <si>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</si>
  <si>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</si>
  <si>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</si>
  <si>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</si>
  <si>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</si>
  <si>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</si>
  <si>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</si>
  <si>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</si>
  <si>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</si>
  <si>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</si>
  <si>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</si>
  <si>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</si>
  <si>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</si>
  <si>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</si>
  <si>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</si>
  <si>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</si>
  <si>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</si>
  <si>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</si>
  <si>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</si>
  <si>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</si>
  <si>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</si>
  <si>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</si>
  <si>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</si>
  <si>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</si>
  <si>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</si>
  <si>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</si>
  <si>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</si>
  <si>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</si>
  <si>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</si>
  <si>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</si>
  <si>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</si>
  <si>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</si>
  <si>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</si>
  <si>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</si>
  <si>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</si>
  <si>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</si>
  <si>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</si>
  <si>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</si>
  <si>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</si>
  <si>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</si>
  <si>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</si>
  <si>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</si>
  <si>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</si>
  <si>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</si>
  <si>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</si>
  <si>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</si>
  <si>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</si>
  <si>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</si>
  <si>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</si>
  <si>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</si>
  <si>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</si>
  <si>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</si>
  <si>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</si>
  <si>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</si>
  <si>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</si>
  <si>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</si>
  <si>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</si>
  <si>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</si>
  <si>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</si>
  <si>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</si>
  <si>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</si>
  <si>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</si>
  <si>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</si>
  <si>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</si>
  <si>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</si>
  <si>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</si>
  <si>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</si>
  <si>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</si>
  <si>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</si>
  <si>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</si>
  <si>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</si>
  <si>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</si>
  <si>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</si>
  <si>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</si>
  <si>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</si>
  <si>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</si>
  <si>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</si>
  <si>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</si>
  <si>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</si>
  <si>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</si>
  <si>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</si>
  <si>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</si>
  <si>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</si>
  <si>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</si>
  <si>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</si>
  <si>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</si>
  <si>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</si>
  <si>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</si>
  <si>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</si>
  <si>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</si>
  <si>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</si>
  <si>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</si>
  <si>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</si>
  <si>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</si>
  <si>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</si>
  <si>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</si>
  <si>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</si>
  <si>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</si>
  <si>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</si>
  <si>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</si>
  <si>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</si>
  <si>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</si>
  <si>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</si>
  <si>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</si>
  <si>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</si>
  <si>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</si>
  <si>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</si>
  <si>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</si>
  <si>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</si>
  <si>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</si>
  <si>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</si>
  <si>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</si>
  <si>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</si>
  <si>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</si>
  <si>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</si>
  <si>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</si>
  <si>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</si>
  <si>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</si>
  <si>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</si>
  <si>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</si>
  <si>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</si>
  <si>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</si>
  <si>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</si>
  <si>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</si>
  <si>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</si>
  <si>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</si>
  <si>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</si>
  <si>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</si>
  <si>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</si>
  <si>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</si>
  <si>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</si>
  <si>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</si>
  <si>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</si>
  <si>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</si>
  <si>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</si>
  <si>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</si>
  <si>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</si>
  <si>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</si>
  <si>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</si>
  <si>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</si>
  <si>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</si>
  <si>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</si>
  <si>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</si>
  <si>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</si>
  <si>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</si>
  <si>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</si>
  <si>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</si>
  <si>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</si>
  <si>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</si>
  <si>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</si>
  <si>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</si>
  <si>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</si>
  <si>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</si>
  <si>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</si>
  <si>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</si>
  <si>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</si>
  <si>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</si>
  <si>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</si>
  <si>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</si>
  <si>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</si>
  <si>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</si>
  <si>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</si>
  <si>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</si>
  <si>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</si>
  <si>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</si>
  <si>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</si>
  <si>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</si>
  <si>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</si>
  <si>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</si>
  <si>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</si>
  <si>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</si>
  <si>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</si>
  <si>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</si>
  <si>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</si>
  <si>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</si>
  <si>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</si>
  <si>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</si>
  <si>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</si>
  <si>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</si>
  <si>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</si>
  <si>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</si>
  <si>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</si>
  <si>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</si>
  <si>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</si>
  <si>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</si>
  <si>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</si>
  <si>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</si>
  <si>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</si>
  <si>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</si>
  <si>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</si>
  <si>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</si>
  <si>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</si>
  <si>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</si>
  <si>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</si>
  <si>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</si>
  <si>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</si>
  <si>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</si>
  <si>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</si>
  <si>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</si>
  <si>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</si>
  <si>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</si>
  <si>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</si>
  <si>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</si>
  <si>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</si>
  <si>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</si>
  <si>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</si>
  <si>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</si>
  <si>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</si>
  <si>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</si>
  <si>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</si>
  <si>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</si>
  <si>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</si>
  <si>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</si>
  <si>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</si>
  <si>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</si>
  <si>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</si>
  <si>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</si>
  <si>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</si>
  <si>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</si>
  <si>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</si>
  <si>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</si>
  <si>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</si>
  <si>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</si>
  <si>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</si>
  <si>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</si>
  <si>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</si>
  <si>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</si>
  <si>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</si>
  <si>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</si>
  <si>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</si>
  <si>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</si>
  <si>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</si>
  <si>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</si>
  <si>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</si>
  <si>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</si>
  <si>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</si>
  <si>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</si>
  <si>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</si>
  <si>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</si>
  <si>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</si>
  <si>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</si>
  <si>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</si>
  <si>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</si>
  <si>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</si>
  <si>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</si>
  <si>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</si>
  <si>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</si>
  <si>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</si>
  <si>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</si>
  <si>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</si>
  <si>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</si>
  <si>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</si>
  <si>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</si>
  <si>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</si>
  <si>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</si>
  <si>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</si>
  <si>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</si>
  <si>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</si>
  <si>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</si>
  <si>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</si>
  <si>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</si>
  <si>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</si>
  <si>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</si>
  <si>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</si>
  <si>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</si>
  <si>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</si>
  <si>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</si>
  <si>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</si>
  <si>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</si>
  <si>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</si>
  <si>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</si>
  <si>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</si>
  <si>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</si>
  <si>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</si>
  <si>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</si>
  <si>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</si>
  <si>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</si>
  <si>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</si>
  <si>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</si>
  <si>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</si>
  <si>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</si>
  <si>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</si>
  <si>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</si>
  <si>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</si>
  <si>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</si>
  <si>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</si>
  <si>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</si>
  <si>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</si>
  <si>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</si>
  <si>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</si>
  <si>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</si>
  <si>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</si>
  <si>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</si>
  <si>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</si>
  <si>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</si>
  <si>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</si>
  <si>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</si>
  <si>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</si>
  <si>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</si>
  <si>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</si>
  <si>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</si>
  <si>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</si>
  <si>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</si>
  <si>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</si>
  <si>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</si>
  <si>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</si>
  <si>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</si>
  <si>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</si>
  <si>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</si>
  <si>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</si>
  <si>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</si>
  <si>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</si>
  <si>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</si>
  <si>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</si>
  <si>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</si>
  <si>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</si>
  <si>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</si>
  <si>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</si>
  <si>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</si>
  <si>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</si>
  <si>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</si>
  <si>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</si>
  <si>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</si>
  <si>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</si>
  <si>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</si>
  <si>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</si>
  <si>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</si>
  <si>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</si>
  <si>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</si>
  <si>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</si>
  <si>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</si>
  <si>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</si>
  <si>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</si>
  <si>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</si>
  <si>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</si>
  <si>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</si>
  <si>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</si>
  <si>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</si>
  <si>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</si>
  <si>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</si>
  <si>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</si>
  <si>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</si>
  <si>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</si>
  <si>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</si>
  <si>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</si>
  <si>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</si>
  <si>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</si>
  <si>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</si>
  <si>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</si>
  <si>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</si>
  <si>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</si>
  <si>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</si>
  <si>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</si>
  <si>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</si>
  <si>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</si>
  <si>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</si>
  <si>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</si>
  <si>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</si>
  <si>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</si>
  <si>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</si>
  <si>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</si>
  <si>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</si>
  <si>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</si>
  <si>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</si>
  <si>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</si>
  <si>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</si>
  <si>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</si>
  <si>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</si>
  <si>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</si>
  <si>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</si>
  <si>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</si>
  <si>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</si>
  <si>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</si>
  <si>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</si>
  <si>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</si>
  <si>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</si>
  <si>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</si>
  <si>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</si>
  <si>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</si>
  <si>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</si>
  <si>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</si>
  <si>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</si>
  <si>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</si>
  <si>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</si>
  <si>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</si>
  <si>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</si>
  <si>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</si>
  <si>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</si>
  <si>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</si>
  <si>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</si>
  <si>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</si>
  <si>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</si>
  <si>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</si>
  <si>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</si>
  <si>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</si>
  <si>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</si>
  <si>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</si>
  <si>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</si>
  <si>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</si>
  <si>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</si>
  <si>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</si>
  <si>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</si>
  <si>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</si>
  <si>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</si>
  <si>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</si>
  <si>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</si>
  <si>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</si>
  <si>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</si>
  <si>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</si>
  <si>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</si>
  <si>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</si>
  <si>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</si>
  <si>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</si>
  <si>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</si>
  <si>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</si>
  <si>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</si>
  <si>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</si>
  <si>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</si>
  <si>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</si>
  <si>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</si>
  <si>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</si>
  <si>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</si>
  <si>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</si>
  <si>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</si>
  <si>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</si>
  <si>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</si>
  <si>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</si>
  <si>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</si>
  <si>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</si>
  <si>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</si>
  <si>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</si>
  <si>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</si>
  <si>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</si>
  <si>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</si>
  <si>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</si>
  <si>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</si>
  <si>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</si>
  <si>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</si>
  <si>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</si>
  <si>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</si>
  <si>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</si>
  <si>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</si>
  <si>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</si>
  <si>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</si>
  <si>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</si>
  <si>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</si>
  <si>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</si>
  <si>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</si>
  <si>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</si>
  <si>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</si>
  <si>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</si>
  <si>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</si>
  <si>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</si>
  <si>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</si>
  <si>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</si>
  <si>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</si>
  <si>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</si>
  <si>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</si>
  <si>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</si>
  <si>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</si>
  <si>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</si>
  <si>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</si>
  <si>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</si>
  <si>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</si>
  <si>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</si>
  <si>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</si>
  <si>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</si>
  <si>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</si>
  <si>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</si>
  <si>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</si>
  <si>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</si>
  <si>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</si>
  <si>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</si>
  <si>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</si>
  <si>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</si>
  <si>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</si>
  <si>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</si>
  <si>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</si>
  <si>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</si>
  <si>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</si>
  <si>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</si>
  <si>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</si>
  <si>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</si>
  <si>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</si>
  <si>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</si>
  <si>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</si>
  <si>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</si>
  <si>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</si>
  <si>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</si>
  <si>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</si>
  <si>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</si>
  <si>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</si>
  <si>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</si>
  <si>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</si>
  <si>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</si>
  <si>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</si>
  <si>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</si>
  <si>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</si>
  <si>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</si>
  <si>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</si>
  <si>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</si>
  <si>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</si>
  <si>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</si>
  <si>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</si>
  <si>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</si>
  <si>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</si>
  <si>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</si>
  <si>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</si>
  <si>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</si>
  <si>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</si>
  <si>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</si>
  <si>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</si>
  <si>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</si>
  <si>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</si>
  <si>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</si>
  <si>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</si>
  <si>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</si>
  <si>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</si>
  <si>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</si>
  <si>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</si>
  <si>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</si>
  <si>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</si>
  <si>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</si>
  <si>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</si>
  <si>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</si>
  <si>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</si>
  <si>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</si>
  <si>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</si>
  <si>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</si>
  <si>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</si>
  <si>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</si>
  <si>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</si>
  <si>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</si>
  <si>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</si>
  <si>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</si>
  <si>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</si>
  <si>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</si>
  <si>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</si>
  <si>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</si>
  <si>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</si>
  <si>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</si>
  <si>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</si>
  <si>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</si>
  <si>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</si>
  <si>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</si>
  <si>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</si>
  <si>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</si>
  <si>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</si>
  <si>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</si>
  <si>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</si>
  <si>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</si>
  <si>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</si>
  <si>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</si>
  <si>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</si>
  <si>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</si>
  <si>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</si>
  <si>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</si>
  <si>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</si>
  <si>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</si>
  <si>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</si>
  <si>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</si>
  <si>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</si>
  <si>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</si>
  <si>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</si>
  <si>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</si>
  <si>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</si>
  <si>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</si>
  <si>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</si>
  <si>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</si>
  <si>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</si>
  <si>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</si>
  <si>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</si>
  <si>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</si>
  <si>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</si>
  <si>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</si>
  <si>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</si>
  <si>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</si>
  <si>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</si>
  <si>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</si>
  <si>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</si>
  <si>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</si>
  <si>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</si>
  <si>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</si>
  <si>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</si>
  <si>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</si>
  <si>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</si>
  <si>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</si>
  <si>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</si>
  <si>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</si>
  <si>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</si>
  <si>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</si>
  <si>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</si>
  <si>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</si>
  <si>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</si>
  <si>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</si>
  <si>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</si>
  <si>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</si>
  <si>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</si>
  <si>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</si>
  <si>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</si>
  <si>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</si>
  <si>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</si>
  <si>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</si>
  <si>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</si>
  <si>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</si>
  <si>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</si>
  <si>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</si>
  <si>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</si>
  <si>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</si>
  <si>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</si>
  <si>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</si>
  <si>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</si>
  <si>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</si>
  <si>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</si>
  <si>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</si>
  <si>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</si>
  <si>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</si>
  <si>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</si>
  <si>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</si>
  <si>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</si>
  <si>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</si>
  <si>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</si>
  <si>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</si>
  <si>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</si>
  <si>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</si>
  <si>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</si>
  <si>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</si>
  <si>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</si>
  <si>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</si>
  <si>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</si>
  <si>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</si>
  <si>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</si>
  <si>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</si>
  <si>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</si>
  <si>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</si>
  <si>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</si>
  <si>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</si>
  <si>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</si>
  <si>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</si>
  <si>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</si>
  <si>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</si>
  <si>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</si>
  <si>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</si>
  <si>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</si>
  <si>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</si>
  <si>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</si>
  <si>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</si>
  <si>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</si>
  <si>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</si>
  <si>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</si>
  <si>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</si>
  <si>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</si>
  <si>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</si>
  <si>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</si>
  <si>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</si>
  <si>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</si>
  <si>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</si>
  <si>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</si>
  <si>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</si>
  <si>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</si>
  <si>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</si>
  <si>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</si>
  <si>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</si>
  <si>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</si>
  <si>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</si>
  <si>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</si>
  <si>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</si>
  <si>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</si>
  <si>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</si>
  <si>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</si>
  <si>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</si>
  <si>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</si>
  <si>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</si>
  <si>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</si>
  <si>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</si>
  <si>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</si>
  <si>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</si>
  <si>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</si>
  <si>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</si>
  <si>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</si>
  <si>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</si>
  <si>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</si>
  <si>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</si>
  <si>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</si>
  <si>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</si>
  <si>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</si>
  <si>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</si>
  <si>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</si>
  <si>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</si>
  <si>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</si>
  <si>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</si>
  <si>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</si>
  <si>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</si>
  <si>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</si>
  <si>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</si>
  <si>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</si>
  <si>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</si>
  <si>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</si>
  <si>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</si>
  <si>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</si>
  <si>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</si>
  <si>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</si>
  <si>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</si>
  <si>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</si>
  <si>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</si>
  <si>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</si>
  <si>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</si>
  <si>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</si>
  <si>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</si>
  <si>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</si>
  <si>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</si>
  <si>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</si>
  <si>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</si>
  <si>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</si>
  <si>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</si>
  <si>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</si>
  <si>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</si>
  <si>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</si>
  <si>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</si>
  <si>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</si>
  <si>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</si>
  <si>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</si>
  <si>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</si>
  <si>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</si>
  <si>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</si>
  <si>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</si>
  <si>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</si>
  <si>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</si>
  <si>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</si>
  <si>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</si>
  <si>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</si>
  <si>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</si>
  <si>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</si>
  <si>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</si>
  <si>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</si>
  <si>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</si>
  <si>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</si>
  <si>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</si>
  <si>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</si>
  <si>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</si>
  <si>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</si>
  <si>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</si>
  <si>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</si>
  <si>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</si>
  <si>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</si>
  <si>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</si>
  <si>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</si>
  <si>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</si>
  <si>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</si>
  <si>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</si>
  <si>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</si>
  <si>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</si>
  <si>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</si>
  <si>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</si>
  <si>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</si>
  <si>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</si>
  <si>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</si>
  <si>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</si>
  <si>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</si>
  <si>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</si>
  <si>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</si>
  <si>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</si>
  <si>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</si>
  <si>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</si>
  <si>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</si>
  <si>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</si>
  <si>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</si>
  <si>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</si>
  <si>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</si>
  <si>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</si>
  <si>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</si>
  <si>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</si>
  <si>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</si>
  <si>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</si>
  <si>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</si>
  <si>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</si>
  <si>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</si>
  <si>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</si>
  <si>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</si>
  <si>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</si>
  <si>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</si>
  <si>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</si>
  <si>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</si>
  <si>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</si>
  <si>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</si>
  <si>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</si>
  <si>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</si>
  <si>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</si>
  <si>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</si>
  <si>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</si>
  <si>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</si>
  <si>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</si>
  <si>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</si>
  <si>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</si>
  <si>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</si>
  <si>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</si>
  <si>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</si>
  <si>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</si>
  <si>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</si>
  <si>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</si>
  <si>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</si>
  <si>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</si>
  <si>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</si>
  <si>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</si>
  <si>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</si>
  <si>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</si>
  <si>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</si>
  <si>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</si>
  <si>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</si>
  <si>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</si>
  <si>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</si>
  <si>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</si>
  <si>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</si>
  <si>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</si>
  <si>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</si>
  <si>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</si>
  <si>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</si>
  <si>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</si>
  <si>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</si>
  <si>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</si>
  <si>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</si>
  <si>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</si>
  <si>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</si>
  <si>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</si>
  <si>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</si>
  <si>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</si>
  <si>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</si>
  <si>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</si>
  <si>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</si>
  <si>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</si>
  <si>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</si>
  <si>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</si>
  <si>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</si>
  <si>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</si>
  <si>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</si>
  <si>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</si>
  <si>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</si>
  <si>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</si>
  <si>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</si>
  <si>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</si>
  <si>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</si>
  <si>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</si>
  <si>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</si>
  <si>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</si>
  <si>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</si>
  <si>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</si>
  <si>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</si>
  <si>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</si>
  <si>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</si>
  <si>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</si>
  <si>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</si>
  <si>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</si>
  <si>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</si>
  <si>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</si>
  <si>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</si>
  <si>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</si>
  <si>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</si>
  <si>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</si>
  <si>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</si>
  <si>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</si>
  <si>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</si>
  <si>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</si>
  <si>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</si>
  <si>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</si>
  <si>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</si>
  <si>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</si>
  <si>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</si>
  <si>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</si>
  <si>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</si>
  <si>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</si>
  <si>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</si>
  <si>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</si>
  <si>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</si>
  <si>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</si>
  <si>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</si>
  <si>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</si>
  <si>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</si>
  <si>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</si>
  <si>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</si>
  <si>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</si>
  <si>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</si>
  <si>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</si>
  <si>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</si>
  <si>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</si>
  <si>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</si>
  <si>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</si>
  <si>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</si>
  <si>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</si>
  <si>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</si>
  <si>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</si>
  <si>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</si>
  <si>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</si>
  <si>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</si>
  <si>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</si>
  <si>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</si>
  <si>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</si>
  <si>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</si>
  <si>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</si>
  <si>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</si>
  <si>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</si>
  <si>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</si>
  <si>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</si>
  <si>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</si>
  <si>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</si>
  <si>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</si>
  <si>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</si>
  <si>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</si>
  <si>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</si>
  <si>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</si>
  <si>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</si>
  <si>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</si>
  <si>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</si>
  <si>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</si>
  <si>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</si>
  <si>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</si>
  <si>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</si>
  <si>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</si>
  <si>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</si>
  <si>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</si>
  <si>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</si>
  <si>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</si>
  <si>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</si>
  <si>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</si>
  <si>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</si>
  <si>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</si>
  <si>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</si>
  <si>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</si>
  <si>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</si>
  <si>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</si>
  <si>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</si>
  <si>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</si>
  <si>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</si>
  <si>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</si>
  <si>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</si>
  <si>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</si>
  <si>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</si>
  <si>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</si>
  <si>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</si>
  <si>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</si>
  <si>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</si>
  <si>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</si>
  <si>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</si>
  <si>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</si>
  <si>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</si>
  <si>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</si>
  <si>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</si>
  <si>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</si>
  <si>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</si>
  <si>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</si>
  <si>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</si>
  <si>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</si>
  <si>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</si>
  <si>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</si>
  <si>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</si>
  <si>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</si>
  <si>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</si>
  <si>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</si>
  <si>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</si>
  <si>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</si>
  <si>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</si>
  <si>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</si>
  <si>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</si>
  <si>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</si>
  <si>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</si>
  <si>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</si>
  <si>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</si>
  <si>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</si>
  <si>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</si>
  <si>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</si>
  <si>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</si>
  <si>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</si>
  <si>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</si>
  <si>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</si>
  <si>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</si>
  <si>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</si>
  <si>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</si>
  <si>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</si>
  <si>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</si>
  <si>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</si>
  <si>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</si>
  <si>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</si>
  <si>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</si>
  <si>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</si>
  <si>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</si>
  <si>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</si>
  <si>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</si>
  <si>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</si>
  <si>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</si>
  <si>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</si>
  <si>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</si>
  <si>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</si>
  <si>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</si>
  <si>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</si>
  <si>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</si>
  <si>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</si>
  <si>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</si>
  <si>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</si>
  <si>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</si>
  <si>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</si>
  <si>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</si>
  <si>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</si>
  <si>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</si>
  <si>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</si>
  <si>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</si>
  <si>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</si>
  <si>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</si>
  <si>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</si>
  <si>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</si>
  <si>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</si>
  <si>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</si>
  <si>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</si>
  <si>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</si>
  <si>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</si>
  <si>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</si>
  <si>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</si>
  <si>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</si>
  <si>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</si>
  <si>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</si>
  <si>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</si>
  <si>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</si>
  <si>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</si>
  <si>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</si>
  <si>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</si>
  <si>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</si>
  <si>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</si>
  <si>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</si>
  <si>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</si>
  <si>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</si>
  <si>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</si>
  <si>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</si>
  <si>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</si>
  <si>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</si>
  <si>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</si>
  <si>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</si>
  <si>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</si>
  <si>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</si>
  <si>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</si>
  <si>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</si>
  <si>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</si>
  <si>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</si>
  <si>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</si>
  <si>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</si>
  <si>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</si>
  <si>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</si>
  <si>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</si>
  <si>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</si>
  <si>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</si>
  <si>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</si>
  <si>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</si>
  <si>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</si>
  <si>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</si>
  <si>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</si>
  <si>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</si>
  <si>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</si>
  <si>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</si>
  <si>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</si>
  <si>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</si>
  <si>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</si>
  <si>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</si>
  <si>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</si>
  <si>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</si>
  <si>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</si>
  <si>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</si>
  <si>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</si>
  <si>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</si>
  <si>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</si>
  <si>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</si>
  <si>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</si>
  <si>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</si>
  <si>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</si>
  <si>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</si>
  <si>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</si>
  <si>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</si>
  <si>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</si>
  <si>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</si>
  <si>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</si>
  <si>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</si>
  <si>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</si>
  <si>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</si>
  <si>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</si>
  <si>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</si>
  <si>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</si>
  <si>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</si>
  <si>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</si>
  <si>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</si>
  <si>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</si>
  <si>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</si>
  <si>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</si>
  <si>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</si>
  <si>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</si>
  <si>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</si>
  <si>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</si>
  <si>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</si>
  <si>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</si>
  <si>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</si>
  <si>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</si>
  <si>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</si>
  <si>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</si>
  <si>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</si>
  <si>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</si>
  <si>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</si>
  <si>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</si>
  <si>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</si>
  <si>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</si>
  <si>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</si>
  <si>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</si>
  <si>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</si>
  <si>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</si>
  <si>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</si>
  <si>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</si>
  <si>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</si>
  <si>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</si>
  <si>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</si>
  <si>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</si>
  <si>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</si>
  <si>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</si>
  <si>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</si>
  <si>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</si>
  <si>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</si>
  <si>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</si>
  <si>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</si>
  <si>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</si>
  <si>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</si>
  <si>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</si>
  <si>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</si>
  <si>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</si>
  <si>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</si>
  <si>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</si>
  <si>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</si>
  <si>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</si>
  <si>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</si>
  <si>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</si>
  <si>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</si>
  <si>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</si>
  <si>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</si>
  <si>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</si>
  <si>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</si>
  <si>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</si>
  <si>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</si>
  <si>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</si>
  <si>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</si>
  <si>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</si>
  <si>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</si>
  <si>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</si>
  <si>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</si>
  <si>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</si>
  <si>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</si>
  <si>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</si>
  <si>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</si>
  <si>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</si>
  <si>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</si>
  <si>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</si>
  <si>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</si>
  <si>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</si>
  <si>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</si>
  <si>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</si>
  <si>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</si>
  <si>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</si>
  <si>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</si>
  <si>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</si>
  <si>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</si>
  <si>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</si>
  <si>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</si>
  <si>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</si>
  <si>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</si>
  <si>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</si>
  <si>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</si>
  <si>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</si>
  <si>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</si>
  <si>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</si>
  <si>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</si>
  <si>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</si>
  <si>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</si>
  <si>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</si>
  <si>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</si>
  <si>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</si>
  <si>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</si>
  <si>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</si>
  <si>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</si>
  <si>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</si>
  <si>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</si>
  <si>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</si>
  <si>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</si>
  <si>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</si>
  <si>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</si>
  <si>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</si>
  <si>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</si>
  <si>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</si>
  <si>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</si>
  <si>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</si>
  <si>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</si>
  <si>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</si>
  <si>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</si>
  <si>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</si>
  <si>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</si>
  <si>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</si>
  <si>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</si>
  <si>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</si>
  <si>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</si>
  <si>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</si>
  <si>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</si>
  <si>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</si>
  <si>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</si>
  <si>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</si>
  <si>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</si>
  <si>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</si>
  <si>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</si>
  <si>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</si>
  <si>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</si>
  <si>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</si>
  <si>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</si>
  <si>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</si>
  <si>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</si>
  <si>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</si>
  <si>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</si>
  <si>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</si>
  <si>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</si>
  <si>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</si>
  <si>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</si>
  <si>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</si>
  <si>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</si>
  <si>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</si>
  <si>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</si>
  <si>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</si>
  <si>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</si>
  <si>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</si>
  <si>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</si>
  <si>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</si>
  <si>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</si>
  <si>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</si>
  <si>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</si>
  <si>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</si>
  <si>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</si>
  <si>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</si>
  <si>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</si>
  <si>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</si>
  <si>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</si>
  <si>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</si>
  <si>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</si>
  <si>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</si>
  <si>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</si>
  <si>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</si>
  <si>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</si>
  <si>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</si>
  <si>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</si>
  <si>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</si>
  <si>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</si>
  <si>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</si>
  <si>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</si>
  <si>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</si>
  <si>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</si>
  <si>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</si>
  <si>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</si>
  <si>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</si>
  <si>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</si>
  <si>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</si>
  <si>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</si>
  <si>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</si>
  <si>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</si>
  <si>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</si>
  <si>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</si>
  <si>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</si>
  <si>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</si>
  <si>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</si>
  <si>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</si>
  <si>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</si>
  <si>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</si>
  <si>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</si>
  <si>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</si>
  <si>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</si>
  <si>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</si>
  <si>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</si>
  <si>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</si>
  <si>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</si>
  <si>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</si>
  <si>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</si>
  <si>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</si>
  <si>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</si>
  <si>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</si>
  <si>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</si>
  <si>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</si>
  <si>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</si>
  <si>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</si>
  <si>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</si>
  <si>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</si>
  <si>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</si>
  <si>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</si>
  <si>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</si>
  <si>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</si>
  <si>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</si>
  <si>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</si>
  <si>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</si>
  <si>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</si>
  <si>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</si>
  <si>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</si>
  <si>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</si>
  <si>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</si>
  <si>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</si>
  <si>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</si>
  <si>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</si>
  <si>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</si>
  <si>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</si>
  <si>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</si>
  <si>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</si>
  <si>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</si>
  <si>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</si>
  <si>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</si>
  <si>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</si>
  <si>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</si>
  <si>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</si>
  <si>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</si>
  <si>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</si>
  <si>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</si>
  <si>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</si>
  <si>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</si>
  <si>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</si>
  <si>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</si>
  <si>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</si>
  <si>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</si>
  <si>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</si>
  <si>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</si>
  <si>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</si>
  <si>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</si>
  <si>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</si>
  <si>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</si>
  <si>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</si>
  <si>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</si>
  <si>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</si>
  <si>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</si>
  <si>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</si>
  <si>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</si>
  <si>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</si>
  <si>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</si>
  <si>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</si>
  <si>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</si>
  <si>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</si>
  <si>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</si>
  <si>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</si>
  <si>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</si>
  <si>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</si>
  <si>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</si>
  <si>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</si>
  <si>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</si>
  <si>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</si>
  <si>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</si>
  <si>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</si>
  <si>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</si>
  <si>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</si>
  <si>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</si>
  <si>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</si>
  <si>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</si>
  <si>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</si>
  <si>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</si>
  <si>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</si>
  <si>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</si>
  <si>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</si>
  <si>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</si>
  <si>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</si>
  <si>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</si>
  <si>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</si>
  <si>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</si>
  <si>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</si>
  <si>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</si>
  <si>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</si>
  <si>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</si>
  <si>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</si>
  <si>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</si>
  <si>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</si>
  <si>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</si>
  <si>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</si>
  <si>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</si>
  <si>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</si>
  <si>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</si>
  <si>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</si>
  <si>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</si>
  <si>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</si>
  <si>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</si>
  <si>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</si>
  <si>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</si>
  <si>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</si>
  <si>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</si>
  <si>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</si>
  <si>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</si>
  <si>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</si>
  <si>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</si>
  <si>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</si>
  <si>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</si>
  <si>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</si>
  <si>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</si>
  <si>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</si>
  <si>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</si>
  <si>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</si>
  <si>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</si>
  <si>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</si>
  <si>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</si>
  <si>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</si>
  <si>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</si>
  <si>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</si>
  <si>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</si>
  <si>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</si>
  <si>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</si>
  <si>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</si>
  <si>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</si>
  <si>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</si>
  <si>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</si>
  <si>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</si>
  <si>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</si>
  <si>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</si>
  <si>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</si>
  <si>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</si>
  <si>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</si>
  <si>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</si>
  <si>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</si>
  <si>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</si>
  <si>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</si>
  <si>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</si>
  <si>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</si>
  <si>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</si>
  <si>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</si>
  <si>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</si>
  <si>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</si>
  <si>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</si>
  <si>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</si>
  <si>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</si>
  <si>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</si>
  <si>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</si>
  <si>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</si>
  <si>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</si>
  <si>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</si>
  <si>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</si>
  <si>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</si>
  <si>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</si>
  <si>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</si>
  <si>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</si>
  <si>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</si>
  <si>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</si>
  <si>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</si>
  <si>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</si>
  <si>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</si>
  <si>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</si>
  <si>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</si>
  <si>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</si>
  <si>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</si>
  <si>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</si>
  <si>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</si>
  <si>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</si>
  <si>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</si>
  <si>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</si>
  <si>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</si>
  <si>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</si>
  <si>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</si>
  <si>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</si>
  <si>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</si>
  <si>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</si>
  <si>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</si>
  <si>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</si>
  <si>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</si>
  <si>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</si>
  <si>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</si>
  <si>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</si>
  <si>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</si>
  <si>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</si>
  <si>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</si>
  <si>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</si>
  <si>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</si>
  <si>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</si>
  <si>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</si>
  <si>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</si>
  <si>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</si>
  <si>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</si>
  <si>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</si>
  <si>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</si>
  <si>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</si>
  <si>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</si>
  <si>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</si>
  <si>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</si>
  <si>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</si>
  <si>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</si>
  <si>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</si>
  <si>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</si>
  <si>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</si>
  <si>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</si>
  <si>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</si>
  <si>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</si>
  <si>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</si>
  <si>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</si>
  <si>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</si>
  <si>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</si>
  <si>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</si>
  <si>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</si>
  <si>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</si>
  <si>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</si>
  <si>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</si>
  <si>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</si>
  <si>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</si>
  <si>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</si>
  <si>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</si>
  <si>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</si>
  <si>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</si>
  <si>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</si>
  <si>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</si>
  <si>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</si>
  <si>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</si>
  <si>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</si>
  <si>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</si>
  <si>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</si>
  <si>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</si>
  <si>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</si>
  <si>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</si>
  <si>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</si>
  <si>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</si>
  <si>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</si>
  <si>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</si>
  <si>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</si>
  <si>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</si>
  <si>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</si>
  <si>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</si>
  <si>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</si>
  <si>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</si>
  <si>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</si>
  <si>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</si>
  <si>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</si>
  <si>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</si>
  <si>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</si>
  <si>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</si>
  <si>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</si>
  <si>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</si>
  <si>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</si>
  <si>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</si>
  <si>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</si>
  <si>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</si>
  <si>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</si>
  <si>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</si>
  <si>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</si>
  <si>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</si>
  <si>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</si>
  <si>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</si>
  <si>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</si>
  <si>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</si>
  <si>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</si>
  <si>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</si>
  <si>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</si>
  <si>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</si>
  <si>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</si>
  <si>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</si>
  <si>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</si>
  <si>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</si>
  <si>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</si>
  <si>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</si>
  <si>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</si>
  <si>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</si>
  <si>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</si>
  <si>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</si>
  <si>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</si>
  <si>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</si>
  <si>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</si>
  <si>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</si>
  <si>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</si>
  <si>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</si>
  <si>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</si>
  <si>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</si>
  <si>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</si>
  <si>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</si>
  <si>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</si>
  <si>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</si>
  <si>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</si>
  <si>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</si>
  <si>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</si>
  <si>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</si>
  <si>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</si>
  <si>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</si>
  <si>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</si>
  <si>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</si>
  <si>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</si>
  <si>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</si>
  <si>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</si>
  <si>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</si>
  <si>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</si>
  <si>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</si>
  <si>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</si>
  <si>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</si>
  <si>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</si>
  <si>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</si>
  <si>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</si>
  <si>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</si>
  <si>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</si>
  <si>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</si>
  <si>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</si>
  <si>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</si>
  <si>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</si>
  <si>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</si>
  <si>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</si>
  <si>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</si>
  <si>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</si>
  <si>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</si>
  <si>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</si>
  <si>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</si>
  <si>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</si>
  <si>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</si>
  <si>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</si>
  <si>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</si>
  <si>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</si>
  <si>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</si>
  <si>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</si>
  <si>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</si>
  <si>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</si>
  <si>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</si>
  <si>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</si>
  <si>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</si>
  <si>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</si>
  <si>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</si>
  <si>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</si>
  <si>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</si>
  <si>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</si>
  <si>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</si>
  <si>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</si>
  <si>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</si>
  <si>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</si>
  <si>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</si>
  <si>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</si>
  <si>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</si>
  <si>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</si>
  <si>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</si>
  <si>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</si>
  <si>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</si>
  <si>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</si>
  <si>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</si>
  <si>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</si>
  <si>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</si>
  <si>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</si>
  <si>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</si>
  <si>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</si>
  <si>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</si>
  <si>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</si>
  <si>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</si>
  <si>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</si>
  <si>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</si>
  <si>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</si>
  <si>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</si>
  <si>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</si>
  <si>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</si>
  <si>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</si>
  <si>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</si>
  <si>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</si>
  <si>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</si>
  <si>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</si>
  <si>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</si>
  <si>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</si>
  <si>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</si>
  <si>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</si>
  <si>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</si>
  <si>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</si>
  <si>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</si>
  <si>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</si>
  <si>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</si>
  <si>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</si>
  <si>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</si>
  <si>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</si>
  <si>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</si>
  <si>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</si>
  <si>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</si>
  <si>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</si>
  <si>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</si>
  <si>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</si>
  <si>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</si>
  <si>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</si>
  <si>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</si>
  <si>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</si>
  <si>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</si>
  <si>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</si>
  <si>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</si>
  <si>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</si>
  <si>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</si>
  <si>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</si>
  <si>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</si>
  <si>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</si>
  <si>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</si>
  <si>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</si>
  <si>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</si>
  <si>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</si>
  <si>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</si>
  <si>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</si>
  <si>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</si>
  <si>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</si>
  <si>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</si>
  <si>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</si>
  <si>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</si>
  <si>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</si>
  <si>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</si>
  <si>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</si>
  <si>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</si>
  <si>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</si>
  <si>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</si>
  <si>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</si>
  <si>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</si>
  <si>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</si>
  <si>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</si>
  <si>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</si>
  <si>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</si>
  <si>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</si>
  <si>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</si>
  <si>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</si>
  <si>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</si>
  <si>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</si>
  <si>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</si>
  <si>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</si>
  <si>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</si>
  <si>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</si>
  <si>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</si>
  <si>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</si>
  <si>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</si>
  <si>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</si>
  <si>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</si>
  <si>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</si>
  <si>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</si>
  <si>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</si>
  <si>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</si>
  <si>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</si>
  <si>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</si>
  <si>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</si>
  <si>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</si>
  <si>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</si>
  <si>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</si>
  <si>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</si>
  <si>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</si>
  <si>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</si>
  <si>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</si>
  <si>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</si>
  <si>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</si>
  <si>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</si>
  <si>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</si>
  <si>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</si>
  <si>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</si>
  <si>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</si>
  <si>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</si>
  <si>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</si>
  <si>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</si>
  <si>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</si>
  <si>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</si>
  <si>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</si>
  <si>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</si>
  <si>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</si>
  <si>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</si>
  <si>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</si>
  <si>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</si>
  <si>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</si>
  <si>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</si>
  <si>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</si>
  <si>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</si>
  <si>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</si>
  <si>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</si>
  <si>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</si>
  <si>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</si>
  <si>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</si>
  <si>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</si>
  <si>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</si>
  <si>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</si>
  <si>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</si>
  <si>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</si>
  <si>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</si>
  <si>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</si>
  <si>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</si>
  <si>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</si>
  <si>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</si>
  <si>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</si>
  <si>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</si>
  <si>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</si>
  <si>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</si>
  <si>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</si>
  <si>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</si>
  <si>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</si>
  <si>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</si>
  <si>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</si>
  <si>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</si>
  <si>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</si>
  <si>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</si>
  <si>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</si>
  <si>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</si>
  <si>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</si>
  <si>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</si>
  <si>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</si>
  <si>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</si>
  <si>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</si>
  <si>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</si>
  <si>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</si>
  <si>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</si>
  <si>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</si>
  <si>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</si>
  <si>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</si>
  <si>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</si>
  <si>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</si>
  <si>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</si>
  <si>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</si>
  <si>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</si>
  <si>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</si>
  <si>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</si>
  <si>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</si>
  <si>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</si>
  <si>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</si>
  <si>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</si>
  <si>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</si>
  <si>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</si>
  <si>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</si>
  <si>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</si>
  <si>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</si>
  <si>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</si>
  <si>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</si>
  <si>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</si>
  <si>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</si>
  <si>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</si>
  <si>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</si>
  <si>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</si>
  <si>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</si>
  <si>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</si>
  <si>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</si>
  <si>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</si>
  <si>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</si>
  <si>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</si>
  <si>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</si>
  <si>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</si>
  <si>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</si>
  <si>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</si>
  <si>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</si>
  <si>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</si>
  <si>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</si>
  <si>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</si>
  <si>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</si>
  <si>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</si>
  <si>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</si>
  <si>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</si>
  <si>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</si>
  <si>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</si>
  <si>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</si>
  <si>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</si>
  <si>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</si>
  <si>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</si>
  <si>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</si>
  <si>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</si>
  <si>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</si>
  <si>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</si>
  <si>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</si>
  <si>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</si>
  <si>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</si>
  <si>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</si>
  <si>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</si>
  <si>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</si>
  <si>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</si>
  <si>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</si>
  <si>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</si>
  <si>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</si>
  <si>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</si>
  <si>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</si>
  <si>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</si>
  <si>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</si>
  <si>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</si>
  <si>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</si>
  <si>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</si>
  <si>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</si>
  <si>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</si>
  <si>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</si>
  <si>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</si>
  <si>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</si>
  <si>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</si>
  <si>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</si>
  <si>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</si>
  <si>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</si>
  <si>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</si>
  <si>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</si>
  <si>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</si>
  <si>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</si>
  <si>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</si>
  <si>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</si>
  <si>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</si>
  <si>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</si>
  <si>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</si>
  <si>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</si>
  <si>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</si>
  <si>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</si>
  <si>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</si>
  <si>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</si>
  <si>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</si>
  <si>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</si>
  <si>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</si>
  <si>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</si>
  <si>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</si>
  <si>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</si>
  <si>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</si>
  <si>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</si>
  <si>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</si>
  <si>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</si>
  <si>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</si>
  <si>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</si>
  <si>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</si>
  <si>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</si>
  <si>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</si>
  <si>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</si>
  <si>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</si>
  <si>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</si>
  <si>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</si>
  <si>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</si>
  <si>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</si>
  <si>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</si>
  <si>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</si>
  <si>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</si>
  <si>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</si>
  <si>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</si>
  <si>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</si>
  <si>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</si>
  <si>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</si>
  <si>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</si>
  <si>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</si>
  <si>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</si>
  <si>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</si>
  <si>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</si>
  <si>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</si>
  <si>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</si>
  <si>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</si>
  <si>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</si>
  <si>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</si>
  <si>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</si>
  <si>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</si>
  <si>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</si>
  <si>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</si>
  <si>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</si>
  <si>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</si>
  <si>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</si>
  <si>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</si>
  <si>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</si>
  <si>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</si>
  <si>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</si>
  <si>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</si>
  <si>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</si>
  <si>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</si>
  <si>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</si>
  <si>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</si>
  <si>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</si>
  <si>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</si>
  <si>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</si>
  <si>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</si>
  <si>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</si>
  <si>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</si>
  <si>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</si>
  <si>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</si>
  <si>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</si>
  <si>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</si>
  <si>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</si>
  <si>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</si>
  <si>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</si>
  <si>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</si>
  <si>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</si>
  <si>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</si>
  <si>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</si>
  <si>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</si>
  <si>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</si>
  <si>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</si>
  <si>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</si>
  <si>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</si>
  <si>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</si>
  <si>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</si>
  <si>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</si>
  <si>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</si>
  <si>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</si>
  <si>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</si>
  <si>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</si>
  <si>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</si>
  <si>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</si>
  <si>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</si>
  <si>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</si>
  <si>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</si>
  <si>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</si>
  <si>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</si>
  <si>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</si>
  <si>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</si>
  <si>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</si>
  <si>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</si>
  <si>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</si>
  <si>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</si>
  <si>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</si>
  <si>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</si>
  <si>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</si>
  <si>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</si>
  <si>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</si>
  <si>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</si>
  <si>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</si>
  <si>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</si>
  <si>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</si>
  <si>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</si>
  <si>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</si>
  <si>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</si>
  <si>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</si>
  <si>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</si>
  <si>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</si>
  <si>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</si>
  <si>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</si>
  <si>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</si>
  <si>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</si>
  <si>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</si>
  <si>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</si>
  <si>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</si>
  <si>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</si>
  <si>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</si>
  <si>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</si>
  <si>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</si>
  <si>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</si>
  <si>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</si>
  <si>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</si>
  <si>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</si>
  <si>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</si>
  <si>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</si>
  <si>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</si>
  <si>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</si>
  <si>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</si>
  <si>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</si>
  <si>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</si>
  <si>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</si>
  <si>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</si>
  <si>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</si>
  <si>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</si>
  <si>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</si>
  <si>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</si>
  <si>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</si>
  <si>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</si>
  <si>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</si>
  <si>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</si>
  <si>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</si>
  <si>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</si>
  <si>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</si>
  <si>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</si>
  <si>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</si>
  <si>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</si>
  <si>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</si>
  <si>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</si>
  <si>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</si>
  <si>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</si>
  <si>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</si>
  <si>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</si>
  <si>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</si>
  <si>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</si>
  <si>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</si>
  <si>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</si>
  <si>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</si>
  <si>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</si>
  <si>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</si>
  <si>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</si>
  <si>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</si>
  <si>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</si>
  <si>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</si>
  <si>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</si>
  <si>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</si>
  <si>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</si>
  <si>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</si>
  <si>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</si>
  <si>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</si>
  <si>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</si>
  <si>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</si>
  <si>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</si>
  <si>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</si>
  <si>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</si>
  <si>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</si>
  <si>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</si>
  <si>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</si>
  <si>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</si>
  <si>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</si>
  <si>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</si>
  <si>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</si>
  <si>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</si>
  <si>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</si>
  <si>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</si>
  <si>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</si>
  <si>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</si>
  <si>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</si>
  <si>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</si>
  <si>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</si>
  <si>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</si>
  <si>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</si>
  <si>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</si>
  <si>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</si>
  <si>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</si>
  <si>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</si>
  <si>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</si>
  <si>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</si>
  <si>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</si>
  <si>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</si>
  <si>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</si>
  <si>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</si>
  <si>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</si>
  <si>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</si>
  <si>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</si>
  <si>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</si>
  <si>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</si>
  <si>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</si>
  <si>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</si>
  <si>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</si>
  <si>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</si>
  <si>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</si>
  <si>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</si>
  <si>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</si>
  <si>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</si>
  <si>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</si>
  <si>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</si>
  <si>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</si>
  <si>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</si>
  <si>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</si>
  <si>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</si>
  <si>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</si>
  <si>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</si>
  <si>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</si>
  <si>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</si>
  <si>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</si>
  <si>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</si>
  <si>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</si>
  <si>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</si>
  <si>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</si>
  <si>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</si>
  <si>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</si>
  <si>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</si>
  <si>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</si>
  <si>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</si>
  <si>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</si>
  <si>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</si>
  <si>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</si>
  <si>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</si>
  <si>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</si>
  <si>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</si>
  <si>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</si>
  <si>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</si>
  <si>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</si>
  <si>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</si>
  <si>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</si>
  <si>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</si>
  <si>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</si>
  <si>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</si>
  <si>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</si>
  <si>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</si>
  <si>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</si>
  <si>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</si>
  <si>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</si>
  <si>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</si>
  <si>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</si>
  <si>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</si>
  <si>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</si>
  <si>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</si>
  <si>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</si>
  <si>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</si>
  <si>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</si>
  <si>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</si>
  <si>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</si>
  <si>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</si>
  <si>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</si>
  <si>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</si>
  <si>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</si>
  <si>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</si>
  <si>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</si>
  <si>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</si>
  <si>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</si>
  <si>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</si>
  <si>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</si>
  <si>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</si>
  <si>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</si>
  <si>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</si>
  <si>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</si>
  <si>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</si>
  <si>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</si>
  <si>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</si>
  <si>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</si>
  <si>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</si>
  <si>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</si>
  <si>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</si>
  <si>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</si>
  <si>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</si>
  <si>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</si>
  <si>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</si>
  <si>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</si>
  <si>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</si>
  <si>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</si>
  <si>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</si>
  <si>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</si>
  <si>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</si>
  <si>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</si>
  <si>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</si>
  <si>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</si>
  <si>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</si>
  <si>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</si>
  <si>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</si>
  <si>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</si>
  <si>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</si>
  <si>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</si>
  <si>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</si>
  <si>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</si>
  <si>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</si>
  <si>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</si>
  <si>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</si>
  <si>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</si>
  <si>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</si>
  <si>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</si>
  <si>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</si>
  <si>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</si>
  <si>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</si>
  <si>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</si>
  <si>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</si>
  <si>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</si>
  <si>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</si>
  <si>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</si>
  <si>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</si>
  <si>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</si>
  <si>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</si>
  <si>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</si>
  <si>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</si>
  <si>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</si>
  <si>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</si>
  <si>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</si>
  <si>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</si>
  <si>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</si>
  <si>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</si>
  <si>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</si>
  <si>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</si>
  <si>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</si>
  <si>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</si>
  <si>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</si>
  <si>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</si>
  <si>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</si>
  <si>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</si>
  <si>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</si>
  <si>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</si>
  <si>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</si>
  <si>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</si>
  <si>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</si>
  <si>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</si>
  <si>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</si>
  <si>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</si>
  <si>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</si>
  <si>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</si>
  <si>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</si>
  <si>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</si>
  <si>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</si>
  <si>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</si>
  <si>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</si>
  <si>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</si>
  <si>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</si>
  <si>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</si>
  <si>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</si>
  <si>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</si>
  <si>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</si>
  <si>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</si>
  <si>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</si>
  <si>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</si>
  <si>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</si>
  <si>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</si>
  <si>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</si>
  <si>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</si>
  <si>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</si>
  <si>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</si>
  <si>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</si>
  <si>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</si>
  <si>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</si>
  <si>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</si>
  <si>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</si>
  <si>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</si>
  <si>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</si>
  <si>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</si>
  <si>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</si>
  <si>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</si>
  <si>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</si>
  <si>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</si>
  <si>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</si>
  <si>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</si>
  <si>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</si>
  <si>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</si>
  <si>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</si>
  <si>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</si>
  <si>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</si>
  <si>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</si>
  <si>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</si>
  <si>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</si>
  <si>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</si>
  <si>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</si>
  <si>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</si>
  <si>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</si>
  <si>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</si>
  <si>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</si>
  <si>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</si>
  <si>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</si>
  <si>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</si>
  <si>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</si>
  <si>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</si>
  <si>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</si>
  <si>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</si>
  <si>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</si>
  <si>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</si>
  <si>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</si>
  <si>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</si>
  <si>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</si>
  <si>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</si>
  <si>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</si>
  <si>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</si>
  <si>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</si>
  <si>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</si>
  <si>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</si>
  <si>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</si>
  <si>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</si>
  <si>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</si>
  <si>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</si>
  <si>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</si>
  <si>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</si>
  <si>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</si>
  <si>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</si>
  <si>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</si>
  <si>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</si>
  <si>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</si>
  <si>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</si>
  <si>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</si>
  <si>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</si>
  <si>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</si>
  <si>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</si>
  <si>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</si>
  <si>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</si>
  <si>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</si>
  <si>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</si>
  <si>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</si>
  <si>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</si>
  <si>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</si>
  <si>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</si>
  <si>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</si>
  <si>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</si>
  <si>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</si>
  <si>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</si>
  <si>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</si>
  <si>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</si>
  <si>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</si>
  <si>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</si>
  <si>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</si>
  <si>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</si>
  <si>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</si>
  <si>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</si>
  <si>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</si>
  <si>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</si>
  <si>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</si>
  <si>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</si>
  <si>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</si>
  <si>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</si>
  <si>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</si>
  <si>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</si>
  <si>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</si>
  <si>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</si>
  <si>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</si>
  <si>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</si>
  <si>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</si>
  <si>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</si>
  <si>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</si>
  <si>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</si>
  <si>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</si>
  <si>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</si>
  <si>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</si>
  <si>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</si>
  <si>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</si>
  <si>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</si>
  <si>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</si>
  <si>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</si>
  <si>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</si>
  <si>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</si>
  <si>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</si>
  <si>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</si>
  <si>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</si>
  <si>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</si>
  <si>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</si>
  <si>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</si>
  <si>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</si>
  <si>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</si>
  <si>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</si>
  <si>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</si>
  <si>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</si>
  <si>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</si>
  <si>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</si>
  <si>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</si>
  <si>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</si>
  <si>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</si>
  <si>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</si>
  <si>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</si>
  <si>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</si>
  <si>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</si>
  <si>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</si>
  <si>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</si>
  <si>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</si>
  <si>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</si>
  <si>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</si>
  <si>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</si>
  <si>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</si>
  <si>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</si>
  <si>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</si>
  <si>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</si>
  <si>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</si>
  <si>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</si>
  <si>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</si>
  <si>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</si>
  <si>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</si>
  <si>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</si>
  <si>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</si>
  <si>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</si>
  <si>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</si>
  <si>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</si>
  <si>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</si>
  <si>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</si>
  <si>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</si>
  <si>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</si>
  <si>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</si>
  <si>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</si>
  <si>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</si>
  <si>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</si>
  <si>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</si>
  <si>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</si>
  <si>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</si>
  <si>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</si>
  <si>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</si>
  <si>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</si>
  <si>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</si>
  <si>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</si>
  <si>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</si>
  <si>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</si>
  <si>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</si>
  <si>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</si>
  <si>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</si>
  <si>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</si>
  <si>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</si>
  <si>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</si>
  <si>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</si>
  <si>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</si>
  <si>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</si>
  <si>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</si>
  <si>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</si>
  <si>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</si>
  <si>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</si>
  <si>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</si>
  <si>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</si>
  <si>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</si>
  <si>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</si>
  <si>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</si>
  <si>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</si>
  <si>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</si>
  <si>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</si>
  <si>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</si>
  <si>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</si>
  <si>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</si>
  <si>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</si>
  <si>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</si>
  <si>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</si>
  <si>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</si>
  <si>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</si>
  <si>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</si>
  <si>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</si>
  <si>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</si>
  <si>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</si>
  <si>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</si>
  <si>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</si>
  <si>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</si>
  <si>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</si>
  <si>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</si>
  <si>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</si>
  <si>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</si>
  <si>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</si>
  <si>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</si>
  <si>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</si>
  <si>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</si>
  <si>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</si>
  <si>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</si>
  <si>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</si>
  <si>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</si>
  <si>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</si>
  <si>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</si>
  <si>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</si>
  <si>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</si>
  <si>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</si>
  <si>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</si>
  <si>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</si>
  <si>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</si>
  <si>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</si>
  <si>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</si>
  <si>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</si>
  <si>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</si>
  <si>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</si>
  <si>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</si>
  <si>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</si>
  <si>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</si>
  <si>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</si>
  <si>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</si>
  <si>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</si>
  <si>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</si>
  <si>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</si>
  <si>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</si>
  <si>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</si>
  <si>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</si>
  <si>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</si>
  <si>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</si>
  <si>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</si>
  <si>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</si>
  <si>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</si>
  <si>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</si>
  <si>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</si>
  <si>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</si>
  <si>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</si>
  <si>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</si>
  <si>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</si>
  <si>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</si>
  <si>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</si>
  <si>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</si>
  <si>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</si>
  <si>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</si>
  <si>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</si>
  <si>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</si>
  <si>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</si>
  <si>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</si>
  <si>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</si>
  <si>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</si>
  <si>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</si>
  <si>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</si>
  <si>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</si>
  <si>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</si>
  <si>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</si>
  <si>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</si>
  <si>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</si>
  <si>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</si>
  <si>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</si>
  <si>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</si>
  <si>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</si>
  <si>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</si>
  <si>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</si>
  <si>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</si>
  <si>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</si>
  <si>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</si>
  <si>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</si>
  <si>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</si>
  <si>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</si>
  <si>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</si>
  <si>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</si>
  <si>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</si>
  <si>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</si>
  <si>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</si>
  <si>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</si>
  <si>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</si>
  <si>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</si>
  <si>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</si>
  <si>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</si>
  <si>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</si>
  <si>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</si>
  <si>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</si>
  <si>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</si>
  <si>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</si>
  <si>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</si>
  <si>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</si>
  <si>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</si>
  <si>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</si>
  <si>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</si>
  <si>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</si>
  <si>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</si>
  <si>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</si>
  <si>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</si>
  <si>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</si>
  <si>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</si>
  <si>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</si>
  <si>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</si>
  <si>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</si>
  <si>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</si>
  <si>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</si>
  <si>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</si>
  <si>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</si>
  <si>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</si>
  <si>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</si>
  <si>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</si>
  <si>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</si>
  <si>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</si>
  <si>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</si>
  <si>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</si>
  <si>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</si>
  <si>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</si>
  <si>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</si>
  <si>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</si>
  <si>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</si>
  <si>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</si>
  <si>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</si>
  <si>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</si>
  <si>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</si>
  <si>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</si>
  <si>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</si>
  <si>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</si>
  <si>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</si>
  <si>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</si>
  <si>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</si>
  <si>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</si>
  <si>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</si>
  <si>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</si>
  <si>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</si>
  <si>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</si>
  <si>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</si>
  <si>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</si>
  <si>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</si>
  <si>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</si>
  <si>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</si>
  <si>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</si>
  <si>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</si>
  <si>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</si>
  <si>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</si>
  <si>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</si>
  <si>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</si>
  <si>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</si>
  <si>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</si>
  <si>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</si>
  <si>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</si>
  <si>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</si>
  <si>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</si>
  <si>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</si>
  <si>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</si>
  <si>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</si>
  <si>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</si>
  <si>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</si>
  <si>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</si>
  <si>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</si>
  <si>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</si>
  <si>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</si>
  <si>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</si>
  <si>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</si>
  <si>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</si>
  <si>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</si>
  <si>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</si>
  <si>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</si>
  <si>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</si>
  <si>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</si>
  <si>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</si>
  <si>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</si>
  <si>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</si>
  <si>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</si>
  <si>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</si>
  <si>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</si>
  <si>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</si>
  <si>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</si>
  <si>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</si>
  <si>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</si>
  <si>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</si>
  <si>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</si>
  <si>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</si>
  <si>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</si>
  <si>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</si>
  <si>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</si>
  <si>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</si>
  <si>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</si>
  <si>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</si>
  <si>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</si>
  <si>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</si>
  <si>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</si>
  <si>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</si>
  <si>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</si>
  <si>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</si>
  <si>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</si>
  <si>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</si>
  <si>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</si>
  <si>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</si>
  <si>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</si>
  <si>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</si>
  <si>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</si>
  <si>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</si>
  <si>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</si>
  <si>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</si>
  <si>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</si>
  <si>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</si>
  <si>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</si>
  <si>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</si>
  <si>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</si>
  <si>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</si>
  <si>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</si>
  <si>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</si>
  <si>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</si>
  <si>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</si>
  <si>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</si>
  <si>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</si>
  <si>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</si>
  <si>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</si>
  <si>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</si>
  <si>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</si>
  <si>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</si>
  <si>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</si>
  <si>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</si>
  <si>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</si>
  <si>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</si>
  <si>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</si>
  <si>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</si>
  <si>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</si>
  <si>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</si>
  <si>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</si>
  <si>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</si>
  <si>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</si>
  <si>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</si>
  <si>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</si>
  <si>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</si>
  <si>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</si>
  <si>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</si>
  <si>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</si>
  <si>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</si>
  <si>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</si>
  <si>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</si>
  <si>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</si>
  <si>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</si>
  <si>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</si>
  <si>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</si>
  <si>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</si>
  <si>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</si>
  <si>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</si>
  <si>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</si>
  <si>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</si>
  <si>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</si>
  <si>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</si>
  <si>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</si>
  <si>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</si>
  <si>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</si>
  <si>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</si>
  <si>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</si>
  <si>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</si>
  <si>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</si>
  <si>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</si>
  <si>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</si>
  <si>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</si>
  <si>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</si>
  <si>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</si>
  <si>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</si>
  <si>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</si>
  <si>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</si>
  <si>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</si>
  <si>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</si>
  <si>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</si>
  <si>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</si>
  <si>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</si>
  <si>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</si>
  <si>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</si>
  <si>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</si>
  <si>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</si>
  <si>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</si>
  <si>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</si>
  <si>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</si>
  <si>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</si>
  <si>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</si>
  <si>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</si>
  <si>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</si>
  <si>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</si>
  <si>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</si>
  <si>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</si>
  <si>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</si>
  <si>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</si>
  <si>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</si>
  <si>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</si>
  <si>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</si>
  <si>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</si>
  <si>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</si>
  <si>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</si>
  <si>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</si>
  <si>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</si>
  <si>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</si>
  <si>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</si>
  <si>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</si>
  <si>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</si>
  <si>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</si>
  <si>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</si>
  <si>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</si>
  <si>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</si>
  <si>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</si>
  <si>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</si>
  <si>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</si>
  <si>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</si>
  <si>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</si>
  <si>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</si>
  <si>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</si>
  <si>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</si>
  <si>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</si>
  <si>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</si>
  <si>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</si>
  <si>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</si>
  <si>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</si>
  <si>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</si>
  <si>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</si>
  <si>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</si>
  <si>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</si>
  <si>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</si>
  <si>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</si>
  <si>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</si>
  <si>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</si>
  <si>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</si>
  <si>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</si>
  <si>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</si>
  <si>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</si>
  <si>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</si>
  <si>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</si>
  <si>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</si>
  <si>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</si>
  <si>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</si>
  <si>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</si>
  <si>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</si>
  <si>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</si>
  <si>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</si>
  <si>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</si>
  <si>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</si>
  <si>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</si>
  <si>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</si>
  <si>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</si>
  <si>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</si>
  <si>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</si>
  <si>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</si>
  <si>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</si>
  <si>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</si>
  <si>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</si>
  <si>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</si>
  <si>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</si>
  <si>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</si>
  <si>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</si>
  <si>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</si>
  <si>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</si>
  <si>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</si>
  <si>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</si>
  <si>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</si>
  <si>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</si>
  <si>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</si>
  <si>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</si>
  <si>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</si>
  <si>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</si>
  <si>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</si>
  <si>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</si>
  <si>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</si>
  <si>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</si>
  <si>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</si>
  <si>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</si>
  <si>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</si>
  <si>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</si>
  <si>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</si>
  <si>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</si>
  <si>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</si>
  <si>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</si>
  <si>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</si>
  <si>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</si>
  <si>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</si>
  <si>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</si>
  <si>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</si>
  <si>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</si>
  <si>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</si>
  <si>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</si>
  <si>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</si>
  <si>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</si>
  <si>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</si>
  <si>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</si>
  <si>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</si>
  <si>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</si>
  <si>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</si>
  <si>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</si>
  <si>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</si>
  <si>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</si>
  <si>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</si>
  <si>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</si>
  <si>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</si>
  <si>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</si>
  <si>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</si>
  <si>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</si>
  <si>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</si>
  <si>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</si>
  <si>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</si>
  <si>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</si>
  <si>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</si>
  <si>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</si>
  <si>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</si>
  <si>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</si>
  <si>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</si>
  <si>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</si>
  <si>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</si>
  <si>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</si>
  <si>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</si>
  <si>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</si>
  <si>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</si>
  <si>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</si>
  <si>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</si>
  <si>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</si>
  <si>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</si>
  <si>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</si>
  <si>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</si>
  <si>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</si>
  <si>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</si>
  <si>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</si>
  <si>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</si>
  <si>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</si>
  <si>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</si>
  <si>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</si>
  <si>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</si>
  <si>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</si>
  <si>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</si>
  <si>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</si>
  <si>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</si>
  <si>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</si>
  <si>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</si>
  <si>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</si>
  <si>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</si>
  <si>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</si>
  <si>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</si>
  <si>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</si>
  <si>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</si>
  <si>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</si>
  <si>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</si>
  <si>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</si>
  <si>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</si>
  <si>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</si>
  <si>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</si>
  <si>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</si>
  <si>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</si>
  <si>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</si>
  <si>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</si>
  <si>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</si>
  <si>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</si>
  <si>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</si>
  <si>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</si>
  <si>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</si>
  <si>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</si>
  <si>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</si>
  <si>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</si>
  <si>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</si>
  <si>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</si>
  <si>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</si>
  <si>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</si>
  <si>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</si>
  <si>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</si>
  <si>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</si>
  <si>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</si>
  <si>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</si>
  <si>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</si>
  <si>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</si>
  <si>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</si>
  <si>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</si>
  <si>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</si>
  <si>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</si>
  <si>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</si>
  <si>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</si>
  <si>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</si>
  <si>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</si>
  <si>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</si>
  <si>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</si>
  <si>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</si>
  <si>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</si>
  <si>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</si>
  <si>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</si>
  <si>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</si>
  <si>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</si>
  <si>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</si>
  <si>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</si>
  <si>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</si>
  <si>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</si>
  <si>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</si>
  <si>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</si>
  <si>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</si>
  <si>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</si>
  <si>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</si>
  <si>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</si>
  <si>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</si>
  <si>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</si>
  <si>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</si>
  <si>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</si>
  <si>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</si>
  <si>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</si>
  <si>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</si>
  <si>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</si>
  <si>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</si>
  <si>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</si>
  <si>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</si>
  <si>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</si>
  <si>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</si>
  <si>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</si>
  <si>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</si>
  <si>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</si>
  <si>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</si>
  <si>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</si>
  <si>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</si>
  <si>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</si>
  <si>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</si>
  <si>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</si>
  <si>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</si>
  <si>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</si>
  <si>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</si>
  <si>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</si>
  <si>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</si>
  <si>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</si>
  <si>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</si>
  <si>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</si>
  <si>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</si>
  <si>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</si>
  <si>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</si>
  <si>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</si>
  <si>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</si>
  <si>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</si>
  <si>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</si>
  <si>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</si>
  <si>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</si>
  <si>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</si>
  <si>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</si>
  <si>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</si>
  <si>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</si>
  <si>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</si>
  <si>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</si>
  <si>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</si>
  <si>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</si>
  <si>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</si>
  <si>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</si>
  <si>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</si>
  <si>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</si>
  <si>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</si>
  <si>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</si>
  <si>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</si>
  <si>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</si>
  <si>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</si>
  <si>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</si>
  <si>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</si>
  <si>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</si>
  <si>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</si>
  <si>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</si>
  <si>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</si>
  <si>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</si>
  <si>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</si>
  <si>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</si>
  <si>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</si>
  <si>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</si>
  <si>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</si>
  <si>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</si>
  <si>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</si>
  <si>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</si>
  <si>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</si>
  <si>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</si>
  <si>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</si>
  <si>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</si>
  <si>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</si>
  <si>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</si>
  <si>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</si>
  <si>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</si>
  <si>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</si>
  <si>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</si>
  <si>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</si>
  <si>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</si>
  <si>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</si>
  <si>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</si>
  <si>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</si>
  <si>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</si>
  <si>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</si>
  <si>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</si>
  <si>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</si>
  <si>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</si>
  <si>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</si>
  <si>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</si>
  <si>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</si>
  <si>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</si>
  <si>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</si>
  <si>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</si>
  <si>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</si>
  <si>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</si>
  <si>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</si>
  <si>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</si>
  <si>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</si>
  <si>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</si>
  <si>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</si>
  <si>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</si>
  <si>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</si>
  <si>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</si>
  <si>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</si>
  <si>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</si>
  <si>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</si>
  <si>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</si>
  <si>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</si>
  <si>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</si>
  <si>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</si>
  <si>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</si>
  <si>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</si>
  <si>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</si>
  <si>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</si>
  <si>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</si>
  <si>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</si>
  <si>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</si>
  <si>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</si>
  <si>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</si>
  <si>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</si>
  <si>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</si>
  <si>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</si>
  <si>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</si>
  <si>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</si>
  <si>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</si>
  <si>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</si>
  <si>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</si>
  <si>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</si>
  <si>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</si>
  <si>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</si>
  <si>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</si>
  <si>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</si>
  <si>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</si>
  <si>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</si>
  <si>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</si>
  <si>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</si>
  <si>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</si>
  <si>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</si>
  <si>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</si>
  <si>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</si>
  <si>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</si>
  <si>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</si>
  <si>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</si>
  <si>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</si>
  <si>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</si>
  <si>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</si>
  <si>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</si>
  <si>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</si>
  <si>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</si>
  <si>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</si>
  <si>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</si>
  <si>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</si>
  <si>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</si>
  <si>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</si>
  <si>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</si>
  <si>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</si>
  <si>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</si>
  <si>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</si>
  <si>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</si>
  <si>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</si>
  <si>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</si>
  <si>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</si>
  <si>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</si>
  <si>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</si>
  <si>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</si>
  <si>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</si>
  <si>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</si>
  <si>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</si>
  <si>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</si>
  <si>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</si>
  <si>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</si>
  <si>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</si>
  <si>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</si>
  <si>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</si>
  <si>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</si>
  <si>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</si>
  <si>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</si>
  <si>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</si>
  <si>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</si>
  <si>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</si>
  <si>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</si>
  <si>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</si>
  <si>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</si>
  <si>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</si>
  <si>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</si>
  <si>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</si>
  <si>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</si>
  <si>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</si>
  <si>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</si>
  <si>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</si>
  <si>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</si>
  <si>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</si>
  <si>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</si>
  <si>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</si>
  <si>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</si>
  <si>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</si>
  <si>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</si>
  <si>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</si>
  <si>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</si>
  <si>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</si>
  <si>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</si>
  <si>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</si>
  <si>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</si>
  <si>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</si>
  <si>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</si>
  <si>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</si>
  <si>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</si>
  <si>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</si>
  <si>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</si>
  <si>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</si>
  <si>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</si>
  <si>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</si>
  <si>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</si>
  <si>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</si>
  <si>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</si>
  <si>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</si>
  <si>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</si>
  <si>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</si>
  <si>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</si>
  <si>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</si>
  <si>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</si>
  <si>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</si>
  <si>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</si>
  <si>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</si>
  <si>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</si>
  <si>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</si>
  <si>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</si>
  <si>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</si>
  <si>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</si>
  <si>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</si>
  <si>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</si>
  <si>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</si>
  <si>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</si>
  <si>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</si>
  <si>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</si>
  <si>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</si>
  <si>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</si>
  <si>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</si>
  <si>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</si>
  <si>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</si>
  <si>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</si>
  <si>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</si>
  <si>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</si>
  <si>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</si>
  <si>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</si>
  <si>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</si>
  <si>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</si>
  <si>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</si>
  <si>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</si>
  <si>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</si>
  <si>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</si>
  <si>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</si>
  <si>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</si>
  <si>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</si>
  <si>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</si>
  <si>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</si>
  <si>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</si>
  <si>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</si>
  <si>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</si>
  <si>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</si>
  <si>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</si>
  <si>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</si>
  <si>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</si>
  <si>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</si>
  <si>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</si>
  <si>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</si>
  <si>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</si>
  <si>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</si>
  <si>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</si>
  <si>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</si>
  <si>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</si>
  <si>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</si>
  <si>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</si>
  <si>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</si>
  <si>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</si>
  <si>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</si>
  <si>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</si>
  <si>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</si>
  <si>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</si>
  <si>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</si>
  <si>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</si>
  <si>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</si>
  <si>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</si>
  <si>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</si>
  <si>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</si>
  <si>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</si>
  <si>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</si>
  <si>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</si>
  <si>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</si>
  <si>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</si>
  <si>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</si>
  <si>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</si>
  <si>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</si>
  <si>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</si>
  <si>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</si>
  <si>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</si>
  <si>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</si>
  <si>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</si>
  <si>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</si>
  <si>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</si>
  <si>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</si>
  <si>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</si>
  <si>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</si>
  <si>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</si>
  <si>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</si>
  <si>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</si>
  <si>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</si>
  <si>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</si>
  <si>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</si>
  <si>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</si>
  <si>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</si>
  <si>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</si>
  <si>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</si>
  <si>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</si>
  <si>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</si>
  <si>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</si>
  <si>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</si>
  <si>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</si>
  <si>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</si>
  <si>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</si>
  <si>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</si>
  <si>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</si>
  <si>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</si>
  <si>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</si>
  <si>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</si>
  <si>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</si>
  <si>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</si>
  <si>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</si>
  <si>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</si>
  <si>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</si>
  <si>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</si>
  <si>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</si>
  <si>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</si>
  <si>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</si>
  <si>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</si>
  <si>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</si>
  <si>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</si>
  <si>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</si>
  <si>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</si>
  <si>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</si>
  <si>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</si>
  <si>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</si>
  <si>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</si>
  <si>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</si>
  <si>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</si>
  <si>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</si>
  <si>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</si>
  <si>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</si>
  <si>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</si>
  <si>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</si>
  <si>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</si>
  <si>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</si>
  <si>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</si>
  <si>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</si>
  <si>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</si>
  <si>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</si>
  <si>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</si>
  <si>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</si>
  <si>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</si>
  <si>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</si>
  <si>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</si>
  <si>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</si>
  <si>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</si>
  <si>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</si>
  <si>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</si>
  <si>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</si>
  <si>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</si>
  <si>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</si>
  <si>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</si>
  <si>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</si>
  <si>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</si>
  <si>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</si>
  <si>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</si>
  <si>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</si>
  <si>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</si>
  <si>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</si>
  <si>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</si>
  <si>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</si>
  <si>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</si>
  <si>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</si>
  <si>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</si>
  <si>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</si>
  <si>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</si>
  <si>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</si>
  <si>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</si>
  <si>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</si>
  <si>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</si>
  <si>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</si>
  <si>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</si>
  <si>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</si>
  <si>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</si>
  <si>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</si>
  <si>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</si>
  <si>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</si>
  <si>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</si>
  <si>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</si>
  <si>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</si>
  <si>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</si>
  <si>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</si>
  <si>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</si>
  <si>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</si>
  <si>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</si>
  <si>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</si>
  <si>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</si>
  <si>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</si>
  <si>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</si>
  <si>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</si>
  <si>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</si>
  <si>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</si>
  <si>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</si>
  <si>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</si>
  <si>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</si>
  <si>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</si>
  <si>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</si>
  <si>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</si>
  <si>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</si>
  <si>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</si>
  <si>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</si>
  <si>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</si>
  <si>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</si>
  <si>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</si>
  <si>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</si>
  <si>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</si>
  <si>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</si>
  <si>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</si>
  <si>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</si>
  <si>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</si>
  <si>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</si>
  <si>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</si>
  <si>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</si>
  <si>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</si>
  <si>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</si>
  <si>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</si>
  <si>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</si>
  <si>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</si>
  <si>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</si>
  <si>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</si>
  <si>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</si>
  <si>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</si>
  <si>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</si>
  <si>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</si>
  <si>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</si>
  <si>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</si>
  <si>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</si>
  <si>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</si>
  <si>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</si>
  <si>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</si>
  <si>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</si>
  <si>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</si>
  <si>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</si>
  <si>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</si>
  <si>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</si>
  <si>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</si>
  <si>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</si>
  <si>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</si>
  <si>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</si>
  <si>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</si>
  <si>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</si>
  <si>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</si>
  <si>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</si>
  <si>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</si>
  <si>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</si>
  <si>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</si>
  <si>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</si>
  <si>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</si>
  <si>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</si>
  <si>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</si>
  <si>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</si>
  <si>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</si>
  <si>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</si>
  <si>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</si>
  <si>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</si>
  <si>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</si>
  <si>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</si>
  <si>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</si>
  <si>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</si>
  <si>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</si>
  <si>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</si>
  <si>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</si>
  <si>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</si>
  <si>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</si>
  <si>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</si>
  <si>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</si>
  <si>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</si>
  <si>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</si>
  <si>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</si>
  <si>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</si>
  <si>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</si>
  <si>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</si>
  <si>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</si>
  <si>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</si>
  <si>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</si>
  <si>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</si>
  <si>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</si>
  <si>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</si>
  <si>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</si>
  <si>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</si>
  <si>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</si>
  <si>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</si>
  <si>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</si>
  <si>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</si>
  <si>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</si>
  <si>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</si>
  <si>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</si>
  <si>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</si>
  <si>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</si>
  <si>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</si>
  <si>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</si>
  <si>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</si>
  <si>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</si>
  <si>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</si>
  <si>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</si>
  <si>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</si>
  <si>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</si>
  <si>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</si>
  <si>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</si>
  <si>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</si>
  <si>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</si>
  <si>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</si>
  <si>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</si>
  <si>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</si>
  <si>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</si>
  <si>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</si>
  <si>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</si>
  <si>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</si>
  <si>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</si>
  <si>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</si>
  <si>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</si>
  <si>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</si>
  <si>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</si>
  <si>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</si>
  <si>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</si>
  <si>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</si>
  <si>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</si>
  <si>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</si>
  <si>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</si>
  <si>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</si>
  <si>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</si>
  <si>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</si>
  <si>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</si>
  <si>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</si>
  <si>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</si>
  <si>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</si>
  <si>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</si>
  <si>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</si>
  <si>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</si>
  <si>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</si>
  <si>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</si>
  <si>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</si>
  <si>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</si>
  <si>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</si>
  <si>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</si>
  <si>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</si>
  <si>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</si>
  <si>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</si>
  <si>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</si>
  <si>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</si>
  <si>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</si>
  <si>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</si>
  <si>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</si>
  <si>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</si>
  <si>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</si>
  <si>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</si>
  <si>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</si>
  <si>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</si>
  <si>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</si>
  <si>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</si>
  <si>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</si>
  <si>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</si>
  <si>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</si>
  <si>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</si>
  <si>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</si>
  <si>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</si>
  <si>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</si>
  <si>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</si>
  <si>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</si>
  <si>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</si>
  <si>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</si>
  <si>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</si>
  <si>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</si>
  <si>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</si>
  <si>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</si>
  <si>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</si>
  <si>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</si>
  <si>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</si>
  <si>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</si>
  <si>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</si>
  <si>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</si>
  <si>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</si>
  <si>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</si>
  <si>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</si>
  <si>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</si>
  <si>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</si>
  <si>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</si>
  <si>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</si>
  <si>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</si>
  <si>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</si>
  <si>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</si>
  <si>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</si>
  <si>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</si>
  <si>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</si>
  <si>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</si>
  <si>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</si>
  <si>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</si>
  <si>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</si>
  <si>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</si>
  <si>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</si>
  <si>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</si>
  <si>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</si>
  <si>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</si>
  <si>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</si>
  <si>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</si>
  <si>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</si>
  <si>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</si>
  <si>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</si>
  <si>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</si>
  <si>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</si>
  <si>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</si>
  <si>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</si>
  <si>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</si>
  <si>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</si>
  <si>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</si>
  <si>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</si>
  <si>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</si>
  <si>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</si>
  <si>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</si>
  <si>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</si>
  <si>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</si>
  <si>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</si>
  <si>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</si>
  <si>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</si>
  <si>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</si>
  <si>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</si>
  <si>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</si>
  <si>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</si>
  <si>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</si>
  <si>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</si>
  <si>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</si>
  <si>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</si>
  <si>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</si>
  <si>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</si>
  <si>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</si>
  <si>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</si>
  <si>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</si>
  <si>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</si>
  <si>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</si>
  <si>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</si>
  <si>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</si>
  <si>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</si>
  <si>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</si>
  <si>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</si>
  <si>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</si>
  <si>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</si>
  <si>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</si>
  <si>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</si>
  <si>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</si>
  <si>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</si>
  <si>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</si>
  <si>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</si>
  <si>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</si>
  <si>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</si>
  <si>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</si>
  <si>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</si>
  <si>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</si>
  <si>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</si>
  <si>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</si>
  <si>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</si>
  <si>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</si>
  <si>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</si>
  <si>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</si>
  <si>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</si>
  <si>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</si>
  <si>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</si>
  <si>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</si>
  <si>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</si>
  <si>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</si>
  <si>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</si>
  <si>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</si>
  <si>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</si>
  <si>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</si>
  <si>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</si>
  <si>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</si>
  <si>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</si>
  <si>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</si>
  <si>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</si>
  <si>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</si>
  <si>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</si>
  <si>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</si>
  <si>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</si>
  <si>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</si>
  <si>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</si>
  <si>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</si>
  <si>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</si>
  <si>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</si>
  <si>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</si>
  <si>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</si>
  <si>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</si>
  <si>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</si>
  <si>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</si>
  <si>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</si>
  <si>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</si>
  <si>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</si>
  <si>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</si>
  <si>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</si>
  <si>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</si>
  <si>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</si>
  <si>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</si>
  <si>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</si>
  <si>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</si>
  <si>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</si>
  <si>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</si>
  <si>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</si>
  <si>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</si>
  <si>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</si>
  <si>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</si>
  <si>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</si>
  <si>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</si>
  <si>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</si>
  <si>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</si>
  <si>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</si>
  <si>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</si>
  <si>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</si>
  <si>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</si>
  <si>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</si>
  <si>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</si>
  <si>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</si>
  <si>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</si>
  <si>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</si>
  <si>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</si>
  <si>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</si>
  <si>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</si>
  <si>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</si>
  <si>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</si>
  <si>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</si>
  <si>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</si>
  <si>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</si>
  <si>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</si>
  <si>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</si>
  <si>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</si>
  <si>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</si>
  <si>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</si>
  <si>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</si>
  <si>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</si>
  <si>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</si>
  <si>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</si>
  <si>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</si>
  <si>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</si>
  <si>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</si>
  <si>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</si>
  <si>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</si>
  <si>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</si>
  <si>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</si>
  <si>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</si>
  <si>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</si>
  <si>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</si>
  <si>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</si>
  <si>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</si>
  <si>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</si>
  <si>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</si>
  <si>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</si>
  <si>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</si>
  <si>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</si>
  <si>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</si>
  <si>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</si>
  <si>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</si>
  <si>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</si>
  <si>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</si>
  <si>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</si>
  <si>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</si>
  <si>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</si>
  <si>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</si>
  <si>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</si>
  <si>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</si>
  <si>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</si>
  <si>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</si>
  <si>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</si>
  <si>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</si>
  <si>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</si>
  <si>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</si>
  <si>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</si>
  <si>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</si>
  <si>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</si>
  <si>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</si>
  <si>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</si>
  <si>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</si>
  <si>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</si>
  <si>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</si>
  <si>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</si>
  <si>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</si>
  <si>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</si>
  <si>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</si>
  <si>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</si>
  <si>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</si>
  <si>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</si>
  <si>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</si>
  <si>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</si>
  <si>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</si>
  <si>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</si>
  <si>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</si>
  <si>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</si>
  <si>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</si>
  <si>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</si>
  <si>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</si>
  <si>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</si>
  <si>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</si>
  <si>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</si>
  <si>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</si>
  <si>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</si>
  <si>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</si>
  <si>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</si>
  <si>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</si>
  <si>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</si>
  <si>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</si>
  <si>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</si>
  <si>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</si>
  <si>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</si>
  <si>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</si>
  <si>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</si>
  <si>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</si>
  <si>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</si>
  <si>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</si>
  <si>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</si>
  <si>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</si>
  <si>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</si>
  <si>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</si>
  <si>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</si>
  <si>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</si>
  <si>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</si>
  <si>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</si>
  <si>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</si>
  <si>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</si>
  <si>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</si>
  <si>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</si>
  <si>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</si>
  <si>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</si>
  <si>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</si>
  <si>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</si>
  <si>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</si>
  <si>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</si>
  <si>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</si>
  <si>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</si>
  <si>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</si>
  <si>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</si>
  <si>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</si>
  <si>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</si>
  <si>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</si>
  <si>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</si>
  <si>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</si>
  <si>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</si>
  <si>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</si>
  <si>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</si>
  <si>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</si>
  <si>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</si>
  <si>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</si>
  <si>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</si>
  <si>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</si>
  <si>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</si>
  <si>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</si>
  <si>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</si>
  <si>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</si>
  <si>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</si>
  <si>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</si>
  <si>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</si>
  <si>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</si>
  <si>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</si>
  <si>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</si>
  <si>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</si>
  <si>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</si>
  <si>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</si>
  <si>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</si>
  <si>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</si>
  <si>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</si>
  <si>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</si>
  <si>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</si>
  <si>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</si>
  <si>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</si>
  <si>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</si>
  <si>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</si>
  <si>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</si>
  <si>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</si>
  <si>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</si>
  <si>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</si>
  <si>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</si>
  <si>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</si>
  <si>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</si>
  <si>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</si>
  <si>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</si>
  <si>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</si>
  <si>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</si>
  <si>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</si>
  <si>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</si>
  <si>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</si>
  <si>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</si>
  <si>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</si>
  <si>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</si>
  <si>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</si>
  <si>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</si>
  <si>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</si>
  <si>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</si>
  <si>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</si>
  <si>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</si>
  <si>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</si>
  <si>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</si>
  <si>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</si>
  <si>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</si>
  <si>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</si>
  <si>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</si>
  <si>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</si>
  <si>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</si>
  <si>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</si>
  <si>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</si>
  <si>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</si>
  <si>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</si>
  <si>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</si>
  <si>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</si>
  <si>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</si>
  <si>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</si>
  <si>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</si>
  <si>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</si>
  <si>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</si>
  <si>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</si>
  <si>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</si>
  <si>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</si>
  <si>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</si>
  <si>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</si>
  <si>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</si>
  <si>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</si>
  <si>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</si>
  <si>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</si>
  <si>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</si>
  <si>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</si>
  <si>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</si>
  <si>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</si>
  <si>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</si>
  <si>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</si>
  <si>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</si>
  <si>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</si>
  <si>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</si>
  <si>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</si>
  <si>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</si>
  <si>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</si>
  <si>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</si>
  <si>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</si>
  <si>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</si>
  <si>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</si>
  <si>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</si>
  <si>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</si>
  <si>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</si>
  <si>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</si>
  <si>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</si>
  <si>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</si>
  <si>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</si>
  <si>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</si>
  <si>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</si>
  <si>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</si>
  <si>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</si>
  <si>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</si>
  <si>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</si>
  <si>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</si>
  <si>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</si>
  <si>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</si>
  <si>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</si>
  <si>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</si>
  <si>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</si>
  <si>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</si>
  <si>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</si>
  <si>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</si>
  <si>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</si>
  <si>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</si>
  <si>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</si>
  <si>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</si>
  <si>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</si>
  <si>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</si>
  <si>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</si>
  <si>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</si>
  <si>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</si>
  <si>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</si>
  <si>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</si>
  <si>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</si>
  <si>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</si>
  <si>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</si>
  <si>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</si>
  <si>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</si>
  <si>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</si>
  <si>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</si>
  <si>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</si>
  <si>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</si>
  <si>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</si>
  <si>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</si>
  <si>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</si>
  <si>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</si>
  <si>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</si>
  <si>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</si>
  <si>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</si>
  <si>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</si>
  <si>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</si>
  <si>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</si>
  <si>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</si>
  <si>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</si>
  <si>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</si>
  <si>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</si>
  <si>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</si>
  <si>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</si>
  <si>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</si>
  <si>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</si>
  <si>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</si>
  <si>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</si>
  <si>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</si>
  <si>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</si>
  <si>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</si>
  <si>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</si>
  <si>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</si>
  <si>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</si>
  <si>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</si>
  <si>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</si>
  <si>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</si>
  <si>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</si>
  <si>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</si>
  <si>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</si>
  <si>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</si>
  <si>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</si>
  <si>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</si>
  <si>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</si>
  <si>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</si>
  <si>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</si>
  <si>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</si>
  <si>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</si>
  <si>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</si>
  <si>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</si>
  <si>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</si>
  <si>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</si>
  <si>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</si>
  <si>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</si>
  <si>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</si>
  <si>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</si>
  <si>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</si>
  <si>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</si>
  <si>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</si>
  <si>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</si>
  <si>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</si>
  <si>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</si>
  <si>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</si>
  <si>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</si>
  <si>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</si>
  <si>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</si>
  <si>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</si>
  <si>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</si>
  <si>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</si>
  <si>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</si>
  <si>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</si>
  <si>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</si>
  <si>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</si>
  <si>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</si>
  <si>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</si>
  <si>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</si>
  <si>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</si>
  <si>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</si>
  <si>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</si>
  <si>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</si>
  <si>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</si>
  <si>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</si>
  <si>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</si>
  <si>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</si>
  <si>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</si>
  <si>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</si>
  <si>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</si>
  <si>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</si>
  <si>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</si>
  <si>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</si>
  <si>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</si>
  <si>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</si>
  <si>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</si>
  <si>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</si>
  <si>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</si>
  <si>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</si>
  <si>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</si>
  <si>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</si>
  <si>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</si>
  <si>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</si>
  <si>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</si>
  <si>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</si>
  <si>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</si>
  <si>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</si>
  <si>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</si>
  <si>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</si>
  <si>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</si>
  <si>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</si>
  <si>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</si>
  <si>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</si>
  <si>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</si>
  <si>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</si>
  <si>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</si>
  <si>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</si>
  <si>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</si>
  <si>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</si>
  <si>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</si>
  <si>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</si>
  <si>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</si>
  <si>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</si>
  <si>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</si>
  <si>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</si>
  <si>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</si>
  <si>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</si>
  <si>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</si>
  <si>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</si>
  <si>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</si>
  <si>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</si>
  <si>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</si>
  <si>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</si>
  <si>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</si>
  <si>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</si>
  <si>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</si>
  <si>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</si>
  <si>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</si>
  <si>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</si>
  <si>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</si>
  <si>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</si>
  <si>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</si>
  <si>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</si>
  <si>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</si>
  <si>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</si>
  <si>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</si>
  <si>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</si>
  <si>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</si>
  <si>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</si>
  <si>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</si>
  <si>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</si>
  <si>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</si>
  <si>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</si>
  <si>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</si>
  <si>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</si>
  <si>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</si>
  <si>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</si>
  <si>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</si>
  <si>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</si>
  <si>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</si>
  <si>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</si>
  <si>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</si>
  <si>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</si>
  <si>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</si>
  <si>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</si>
  <si>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</si>
  <si>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</si>
  <si>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</si>
  <si>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</si>
  <si>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</si>
  <si>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</si>
  <si>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</si>
  <si>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</si>
  <si>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</si>
  <si>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</si>
  <si>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</si>
  <si>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</si>
  <si>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</si>
  <si>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</si>
  <si>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</si>
  <si>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</si>
  <si>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</si>
  <si>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</si>
  <si>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</si>
  <si>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</si>
  <si>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</si>
  <si>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</si>
  <si>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</si>
  <si>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</si>
  <si>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</si>
  <si>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</si>
  <si>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</si>
  <si>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</si>
  <si>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</si>
  <si>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</si>
  <si>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</si>
  <si>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</si>
  <si>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</si>
  <si>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</si>
  <si>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</si>
  <si>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</si>
  <si>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</si>
  <si>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</si>
  <si>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</si>
  <si>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</si>
  <si>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</si>
  <si>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</si>
  <si>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</si>
  <si>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</si>
  <si>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</si>
  <si>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</si>
  <si>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</si>
  <si>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</si>
  <si>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</si>
  <si>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</si>
  <si>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</si>
  <si>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</si>
  <si>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</si>
  <si>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</si>
  <si>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</si>
  <si>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</si>
  <si>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</si>
  <si>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</si>
  <si>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</si>
  <si>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</si>
  <si>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</si>
  <si>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</si>
  <si>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</si>
  <si>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</si>
  <si>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</si>
  <si>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</si>
  <si>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</si>
  <si>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</si>
  <si>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</si>
  <si>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</si>
  <si>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</si>
  <si>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</si>
  <si>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</si>
  <si>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</si>
  <si>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</si>
  <si>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</si>
  <si>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</si>
  <si>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</si>
  <si>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</si>
  <si>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</si>
  <si>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</si>
  <si>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</si>
  <si>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</si>
  <si>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</si>
  <si>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</si>
  <si>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</si>
  <si>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</si>
  <si>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</si>
  <si>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</si>
  <si>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</si>
  <si>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</si>
  <si>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</si>
  <si>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</si>
  <si>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</si>
  <si>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</si>
  <si>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</si>
  <si>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</si>
  <si>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</si>
  <si>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</si>
  <si>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</si>
  <si>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</si>
  <si>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</si>
  <si>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</si>
  <si>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</si>
  <si>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</si>
  <si>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</si>
  <si>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</si>
  <si>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</si>
  <si>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</si>
  <si>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</si>
  <si>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</si>
  <si>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</si>
  <si>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</si>
  <si>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</si>
  <si>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</si>
  <si>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</si>
  <si>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</si>
  <si>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</si>
  <si>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</si>
  <si>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</si>
  <si>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</si>
  <si>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</si>
  <si>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</si>
  <si>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</si>
  <si>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</si>
  <si>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</si>
  <si>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</si>
  <si>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</si>
  <si>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</si>
  <si>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</si>
  <si>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</si>
  <si>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</si>
  <si>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</si>
  <si>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</si>
  <si>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</si>
  <si>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</si>
  <si>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</si>
  <si>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</si>
  <si>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</si>
  <si>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</si>
  <si>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</si>
  <si>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</si>
  <si>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</si>
  <si>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</si>
  <si>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</si>
  <si>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</si>
  <si>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</si>
  <si>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</si>
  <si>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</si>
  <si>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</si>
  <si>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</si>
  <si>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</si>
  <si>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</si>
  <si>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</si>
  <si>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</si>
  <si>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</si>
  <si>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</si>
  <si>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</si>
  <si>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</si>
  <si>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</si>
  <si>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</si>
  <si>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</si>
  <si>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</si>
  <si>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</si>
  <si>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</si>
  <si>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</si>
  <si>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</si>
  <si>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</si>
  <si>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</si>
  <si>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</si>
  <si>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</si>
  <si>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</si>
  <si>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</si>
  <si>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</si>
  <si>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</si>
  <si>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</si>
  <si>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</si>
  <si>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</si>
  <si>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</si>
  <si>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</si>
  <si>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</si>
  <si>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</si>
  <si>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</si>
  <si>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</si>
  <si>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</si>
  <si>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</si>
  <si>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</si>
  <si>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</si>
  <si>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</si>
  <si>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</si>
  <si>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</si>
  <si>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</si>
  <si>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</si>
  <si>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</si>
  <si>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</si>
  <si>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</si>
  <si>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</si>
  <si>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</si>
  <si>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</si>
  <si>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</si>
  <si>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</si>
  <si>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</si>
  <si>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</si>
  <si>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</si>
  <si>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</si>
  <si>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</si>
  <si>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</si>
  <si>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</si>
  <si>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</si>
  <si>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</si>
  <si>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</si>
  <si>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</si>
  <si>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</si>
  <si>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</si>
  <si>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</si>
  <si>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</si>
  <si>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</si>
  <si>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</si>
  <si>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</si>
  <si>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</si>
  <si>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</si>
  <si>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</si>
  <si>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</si>
  <si>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</si>
  <si>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</si>
  <si>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</si>
  <si>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</si>
  <si>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</si>
  <si>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</si>
  <si>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</si>
  <si>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</si>
  <si>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</si>
  <si>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</si>
  <si>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</si>
  <si>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</si>
  <si>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</si>
  <si>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</si>
  <si>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</si>
  <si>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</si>
  <si>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</si>
  <si>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</si>
  <si>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</si>
  <si>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</si>
  <si>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</si>
  <si>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</si>
  <si>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</si>
  <si>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</si>
  <si>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</si>
  <si>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</si>
  <si>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</si>
  <si>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</si>
  <si>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</si>
  <si>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</si>
  <si>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</si>
  <si>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</si>
  <si>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</si>
  <si>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</si>
  <si>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</si>
  <si>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</si>
  <si>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</si>
  <si>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</si>
  <si>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</si>
  <si>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</si>
  <si>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</si>
  <si>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</si>
  <si>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</si>
  <si>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</si>
  <si>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</si>
  <si>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</si>
  <si>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</si>
  <si>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</si>
  <si>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</si>
  <si>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</si>
  <si>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</si>
  <si>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</si>
  <si>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</si>
  <si>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</si>
  <si>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</si>
  <si>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</si>
  <si>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</si>
  <si>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</si>
  <si>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</si>
  <si>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</si>
  <si>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</si>
  <si>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</si>
  <si>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</si>
  <si>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</si>
  <si>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</si>
  <si>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</si>
  <si>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</si>
  <si>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</si>
  <si>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</si>
  <si>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</si>
  <si>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</si>
  <si>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</si>
  <si>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</si>
  <si>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</si>
  <si>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</si>
  <si>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</si>
  <si>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</si>
  <si>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</si>
  <si>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</si>
  <si>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</si>
  <si>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</si>
  <si>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</si>
  <si>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</si>
  <si>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</si>
  <si>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</si>
  <si>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</si>
  <si>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</si>
  <si>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</si>
  <si>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</si>
  <si>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</si>
  <si>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</si>
  <si>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</si>
  <si>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</si>
  <si>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</si>
  <si>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</si>
  <si>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</si>
  <si>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</si>
  <si>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</si>
  <si>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</si>
  <si>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</si>
  <si>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</si>
  <si>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</si>
  <si>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</si>
  <si>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</si>
  <si>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</si>
  <si>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</si>
  <si>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</si>
  <si>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</si>
  <si>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</si>
  <si>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</si>
  <si>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</si>
  <si>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</si>
  <si>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</si>
  <si>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</si>
  <si>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</si>
  <si>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</si>
  <si>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</si>
  <si>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</si>
  <si>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</si>
  <si>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</si>
  <si>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</si>
  <si>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</si>
  <si>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</si>
  <si>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</si>
  <si>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</si>
  <si>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</si>
  <si>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</si>
  <si>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</si>
  <si>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</si>
  <si>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</si>
  <si>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</si>
  <si>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</si>
  <si>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</si>
  <si>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</si>
  <si>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</si>
  <si>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</si>
  <si>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</si>
  <si>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</si>
  <si>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</si>
  <si>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</si>
  <si>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</si>
  <si>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</si>
  <si>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</si>
  <si>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</si>
  <si>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</si>
  <si>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</si>
  <si>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</si>
  <si>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</si>
  <si>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</si>
  <si>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</si>
  <si>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</si>
  <si>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</si>
  <si>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</si>
  <si>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</si>
  <si>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</si>
  <si>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</si>
  <si>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</si>
  <si>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</si>
  <si>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</si>
  <si>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</si>
  <si>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</si>
  <si>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</si>
  <si>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</si>
  <si>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</si>
  <si>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</si>
  <si>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</si>
  <si>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</si>
  <si>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</si>
  <si>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</si>
  <si>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</si>
  <si>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</si>
  <si>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</si>
  <si>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</si>
  <si>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</si>
  <si>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</si>
  <si>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</si>
  <si>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</si>
  <si>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</si>
  <si>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</si>
  <si>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</si>
  <si>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</si>
  <si>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</si>
  <si>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</si>
  <si>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</si>
  <si>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</si>
  <si>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</si>
  <si>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</si>
  <si>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</si>
  <si>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</si>
  <si>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</si>
  <si>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</si>
  <si>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</si>
  <si>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</si>
  <si>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</si>
  <si>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</si>
  <si>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</si>
  <si>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</si>
  <si>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</si>
  <si>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</si>
  <si>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</si>
  <si>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</si>
  <si>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</si>
  <si>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</si>
  <si>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</si>
  <si>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</si>
  <si>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</si>
  <si>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</si>
  <si>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</si>
  <si>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</si>
  <si>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</si>
  <si>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</si>
  <si>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</si>
  <si>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</si>
  <si>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</si>
  <si>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</si>
  <si>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</si>
  <si>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</si>
  <si>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</si>
  <si>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</si>
  <si>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</si>
  <si>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</si>
  <si>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</si>
  <si>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</si>
  <si>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</si>
  <si>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</si>
  <si>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</si>
  <si>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</si>
  <si>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</si>
  <si>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</si>
  <si>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</si>
  <si>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</si>
  <si>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</si>
  <si>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</si>
  <si>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</si>
  <si>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</si>
  <si>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</si>
  <si>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</si>
  <si>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</si>
  <si>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</si>
  <si>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</si>
  <si>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</si>
  <si>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</si>
  <si>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</si>
  <si>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</si>
  <si>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</si>
  <si>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</si>
  <si>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</si>
  <si>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</si>
  <si>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</si>
  <si>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</si>
  <si>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</si>
  <si>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</si>
  <si>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</si>
  <si>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</si>
  <si>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</si>
  <si>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</si>
  <si>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</si>
  <si>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</si>
  <si>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</si>
  <si>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</si>
  <si>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</si>
  <si>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</si>
  <si>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</si>
  <si>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</si>
  <si>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</si>
  <si>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</si>
  <si>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</si>
  <si>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</si>
  <si>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</si>
  <si>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</si>
  <si>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</si>
  <si>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</si>
  <si>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</si>
  <si>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</si>
  <si>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</si>
  <si>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</si>
  <si>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</si>
  <si>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</si>
  <si>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</si>
  <si>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</si>
  <si>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</si>
  <si>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</si>
  <si>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</si>
  <si>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</si>
  <si>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</si>
  <si>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</si>
  <si>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</si>
  <si>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</si>
  <si>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</si>
  <si>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</si>
  <si>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</si>
  <si>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</si>
  <si>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</si>
  <si>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</si>
  <si>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</si>
  <si>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</si>
  <si>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</si>
  <si>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</si>
  <si>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</si>
  <si>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</si>
  <si>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</si>
  <si>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</si>
  <si>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</si>
  <si>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</si>
  <si>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</si>
  <si>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</si>
  <si>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</si>
  <si>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</si>
  <si>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</si>
  <si>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</si>
  <si>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</si>
  <si>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</si>
  <si>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</si>
  <si>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</si>
  <si>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</si>
  <si>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</si>
  <si>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</si>
  <si>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</si>
  <si>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</si>
  <si>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</si>
  <si>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</si>
  <si>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</si>
  <si>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</si>
  <si>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</si>
  <si>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</si>
  <si>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</si>
  <si>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</si>
  <si>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</si>
  <si>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</si>
  <si>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</si>
  <si>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</si>
  <si>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</si>
  <si>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</si>
  <si>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</si>
  <si>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</si>
  <si>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</si>
  <si>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</si>
  <si>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</si>
  <si>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</si>
  <si>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</si>
  <si>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</si>
  <si>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</si>
  <si>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</si>
  <si>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</si>
  <si>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</si>
  <si>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</si>
  <si>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</si>
  <si>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</si>
  <si>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</si>
  <si>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</si>
  <si>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</si>
  <si>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</si>
  <si>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</si>
  <si>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</si>
  <si>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</si>
  <si>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</si>
  <si>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</si>
  <si>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</si>
  <si>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</si>
  <si>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</si>
  <si>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</si>
  <si>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</si>
  <si>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</si>
  <si>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</si>
  <si>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</si>
  <si>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</si>
  <si>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</si>
  <si>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</si>
  <si>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</si>
  <si>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</si>
  <si>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</si>
  <si>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</si>
  <si>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</si>
  <si>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</si>
  <si>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</si>
  <si>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</si>
  <si>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</si>
  <si>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</si>
  <si>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</si>
  <si>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</si>
  <si>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</si>
  <si>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</si>
  <si>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</si>
  <si>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</si>
  <si>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</si>
  <si>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</si>
  <si>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</si>
  <si>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</si>
  <si>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</si>
  <si>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</si>
  <si>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</si>
  <si>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</si>
  <si>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</si>
  <si>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</si>
  <si>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</si>
  <si>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</si>
  <si>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</si>
  <si>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</si>
  <si>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</si>
  <si>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</si>
  <si>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</si>
  <si>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</si>
  <si>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</si>
  <si>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</si>
  <si>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</si>
  <si>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</si>
  <si>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</si>
  <si>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</si>
  <si>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</si>
  <si>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</si>
  <si>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</si>
  <si>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</si>
  <si>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</si>
  <si>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</si>
  <si>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</si>
  <si>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</si>
  <si>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</si>
  <si>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</si>
  <si>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</si>
  <si>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</si>
  <si>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</si>
  <si>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</si>
  <si>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</si>
  <si>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</si>
  <si>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</si>
  <si>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</si>
  <si>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</si>
  <si>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</si>
  <si>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</si>
  <si>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</si>
  <si>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</si>
  <si>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</si>
  <si>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</si>
  <si>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</si>
  <si>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</si>
  <si>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</si>
  <si>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</si>
  <si>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</si>
  <si>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</si>
  <si>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</si>
  <si>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</si>
  <si>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</si>
  <si>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</si>
  <si>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</si>
  <si>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</si>
  <si>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</si>
  <si>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</si>
  <si>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</si>
  <si>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</si>
  <si>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</si>
  <si>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</si>
  <si>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</si>
  <si>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</si>
  <si>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</si>
  <si>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</si>
  <si>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</si>
  <si>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</si>
  <si>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</si>
  <si>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</si>
  <si>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</si>
  <si>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</si>
  <si>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</si>
  <si>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</si>
  <si>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</si>
  <si>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</si>
  <si>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</si>
  <si>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</si>
  <si>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</si>
  <si>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</si>
  <si>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</si>
  <si>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</si>
  <si>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</si>
  <si>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</si>
  <si>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</si>
  <si>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</si>
  <si>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</si>
  <si>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</si>
  <si>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</si>
  <si>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</si>
  <si>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</si>
  <si>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</si>
  <si>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</si>
  <si>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</si>
  <si>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</si>
  <si>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</si>
  <si>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</si>
  <si>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</si>
  <si>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</si>
  <si>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</si>
  <si>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</si>
  <si>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</si>
  <si>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</si>
  <si>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</si>
  <si>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</si>
  <si>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</si>
  <si>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</si>
  <si>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</si>
  <si>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</si>
  <si>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</si>
  <si>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</si>
  <si>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</si>
  <si>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</si>
  <si>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</si>
  <si>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</si>
  <si>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</si>
  <si>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</si>
  <si>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</si>
  <si>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</si>
  <si>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</si>
  <si>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</si>
  <si>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</si>
  <si>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</si>
  <si>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</si>
  <si>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</si>
  <si>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</si>
  <si>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</si>
  <si>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</si>
  <si>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</si>
  <si>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</si>
  <si>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</si>
  <si>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</si>
  <si>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</si>
  <si>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</si>
  <si>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</si>
  <si>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</si>
  <si>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</si>
  <si>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</si>
  <si>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</si>
  <si>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</si>
  <si>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</si>
  <si>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</si>
  <si>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</si>
  <si>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</si>
  <si>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</si>
  <si>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</si>
  <si>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</si>
  <si>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</si>
  <si>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</si>
  <si>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</si>
  <si>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</si>
  <si>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</si>
  <si>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</si>
  <si>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</si>
  <si>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</si>
  <si>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</si>
  <si>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</si>
  <si>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</si>
  <si>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</si>
  <si>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</si>
  <si>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</si>
  <si>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</si>
  <si>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</si>
  <si>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</si>
  <si>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</si>
  <si>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</si>
  <si>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</si>
  <si>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</si>
  <si>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</si>
  <si>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</si>
  <si>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</si>
  <si>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</si>
  <si>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</si>
  <si>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</si>
  <si>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</si>
  <si>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</si>
  <si>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</si>
  <si>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</si>
  <si>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</si>
  <si>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</si>
  <si>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</si>
  <si>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</si>
  <si>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</si>
  <si>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</si>
  <si>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</si>
  <si>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</si>
  <si>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</si>
  <si>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</si>
  <si>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</si>
  <si>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</si>
  <si>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</si>
  <si>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</si>
  <si>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</si>
  <si>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</si>
  <si>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</si>
  <si>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</si>
  <si>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</si>
  <si>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</si>
  <si>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</si>
  <si>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</si>
  <si>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</si>
  <si>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</si>
  <si>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</si>
  <si>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</si>
  <si>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</si>
  <si>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</si>
  <si>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</si>
  <si>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</si>
  <si>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</si>
  <si>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</si>
  <si>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</si>
  <si>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</si>
  <si>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</si>
  <si>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</si>
  <si>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</si>
  <si>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</si>
  <si>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</si>
  <si>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</si>
  <si>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</si>
  <si>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</si>
  <si>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</si>
  <si>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</si>
  <si>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</si>
  <si>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</si>
  <si>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</si>
  <si>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</si>
  <si>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</si>
  <si>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</si>
  <si>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</si>
  <si>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</si>
  <si>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</si>
  <si>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</si>
  <si>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</si>
  <si>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</si>
  <si>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</si>
  <si>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</si>
  <si>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</si>
  <si>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</si>
  <si>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</si>
  <si>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</si>
  <si>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</si>
  <si>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</si>
  <si>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</si>
  <si>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</si>
  <si>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</si>
  <si>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</si>
  <si>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</si>
  <si>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</si>
  <si>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</si>
  <si>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</si>
  <si>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</si>
  <si>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</si>
  <si>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</si>
  <si>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</si>
  <si>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</si>
  <si>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</si>
  <si>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</si>
  <si>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</si>
  <si>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</si>
  <si>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</si>
  <si>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</si>
  <si>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</si>
  <si>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</si>
  <si>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</si>
  <si>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</si>
  <si>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</si>
  <si>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</si>
  <si>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</si>
  <si>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</si>
  <si>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</si>
  <si>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</si>
  <si>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</si>
  <si>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</si>
  <si>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</si>
  <si>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</si>
  <si>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</si>
  <si>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</si>
  <si>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</si>
  <si>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</si>
  <si>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</si>
  <si>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</si>
  <si>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</si>
  <si>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</si>
  <si>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</si>
  <si>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</si>
  <si>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</si>
  <si>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</si>
  <si>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</si>
  <si>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</si>
  <si>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</si>
  <si>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</si>
  <si>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</si>
  <si>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</si>
  <si>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</si>
  <si>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</si>
  <si>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</si>
  <si>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</si>
  <si>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</si>
  <si>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</si>
  <si>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</si>
  <si>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</si>
  <si>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</si>
  <si>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</si>
  <si>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</si>
  <si>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</si>
  <si>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</si>
  <si>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</si>
  <si>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</si>
  <si>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</si>
  <si>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</si>
  <si>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</si>
  <si>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</si>
  <si>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</si>
  <si>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</si>
  <si>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</si>
  <si>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</si>
  <si>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</si>
  <si>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</si>
  <si>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</si>
  <si>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</si>
  <si>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</si>
  <si>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</si>
  <si>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</si>
  <si>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</si>
  <si>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</si>
  <si>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</si>
  <si>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</si>
  <si>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</si>
  <si>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</si>
  <si>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</si>
  <si>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</si>
  <si>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</si>
  <si>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</si>
  <si>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</si>
  <si>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</si>
  <si>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</si>
  <si>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</si>
  <si>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</si>
  <si>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</si>
  <si>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</si>
  <si>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</si>
  <si>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</si>
  <si>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</si>
  <si>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</si>
  <si>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</si>
  <si>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</si>
  <si>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</si>
  <si>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</si>
  <si>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</si>
  <si>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</si>
  <si>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</si>
  <si>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</si>
  <si>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</si>
  <si>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</si>
  <si>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</si>
  <si>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</si>
  <si>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</si>
  <si>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</si>
  <si>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</si>
  <si>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</si>
  <si>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</si>
  <si>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</si>
  <si>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</si>
  <si>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</si>
  <si>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</si>
  <si>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</si>
  <si>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</si>
  <si>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</si>
  <si>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</si>
  <si>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</si>
  <si>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</si>
  <si>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</si>
  <si>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</si>
  <si>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</si>
  <si>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</si>
  <si>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</si>
  <si>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</si>
  <si>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</si>
  <si>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</si>
  <si>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</si>
  <si>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</si>
  <si>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</si>
  <si>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</si>
  <si>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</si>
  <si>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</si>
  <si>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</si>
  <si>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</si>
  <si>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</si>
  <si>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</si>
  <si>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</si>
  <si>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</si>
  <si>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</si>
  <si>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</si>
  <si>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</si>
  <si>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</si>
  <si>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</si>
  <si>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</si>
  <si>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</si>
  <si>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</si>
  <si>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</si>
  <si>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</si>
  <si>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</si>
  <si>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</si>
  <si>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</si>
  <si>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</si>
  <si>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</si>
  <si>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</si>
  <si>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</si>
  <si>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</si>
  <si>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</si>
  <si>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</si>
  <si>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</si>
  <si>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</si>
  <si>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</si>
  <si>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</si>
  <si>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</si>
  <si>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</si>
  <si>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</si>
  <si>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</si>
  <si>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</si>
  <si>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</si>
  <si>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</si>
  <si>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</si>
  <si>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</si>
  <si>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</si>
  <si>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</si>
  <si>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</si>
  <si>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</si>
  <si>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</si>
  <si>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</si>
  <si>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</si>
  <si>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</si>
  <si>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</si>
  <si>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</si>
  <si>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</si>
  <si>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</si>
  <si>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</si>
  <si>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</si>
  <si>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</si>
  <si>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</si>
  <si>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</si>
  <si>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</si>
  <si>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</si>
  <si>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</si>
  <si>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</si>
  <si>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</si>
  <si>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</si>
  <si>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</si>
  <si>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</si>
  <si>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</si>
  <si>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</si>
  <si>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</si>
  <si>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</si>
  <si>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</si>
  <si>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</si>
  <si>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</si>
  <si>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</si>
  <si>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</si>
  <si>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</si>
  <si>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</si>
  <si>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</si>
  <si>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</si>
  <si>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</si>
  <si>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</si>
  <si>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</si>
  <si>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</si>
  <si>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</si>
  <si>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</si>
  <si>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</si>
  <si>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</si>
  <si>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</si>
  <si>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</si>
  <si>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</si>
  <si>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</si>
  <si>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</si>
  <si>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</si>
  <si>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</si>
  <si>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</si>
  <si>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</si>
  <si>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</si>
  <si>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</si>
  <si>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</si>
  <si>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</si>
  <si>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</si>
  <si>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</si>
  <si>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</si>
  <si>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</si>
  <si>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</si>
  <si>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</si>
  <si>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</si>
  <si>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</si>
  <si>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</si>
  <si>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</si>
  <si>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</si>
  <si>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</si>
  <si>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</si>
  <si>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</si>
  <si>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</si>
  <si>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</si>
  <si>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</si>
  <si>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</si>
  <si>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</si>
  <si>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</si>
  <si>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</si>
  <si>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</si>
  <si>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</si>
  <si>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</si>
  <si>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</si>
  <si>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</si>
  <si>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</si>
  <si>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</si>
  <si>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</si>
  <si>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</si>
  <si>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</si>
  <si>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</si>
  <si>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</si>
  <si>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</si>
  <si>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</si>
  <si>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</si>
  <si>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</si>
  <si>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</si>
  <si>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</si>
  <si>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</si>
  <si>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</si>
  <si>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</si>
  <si>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</si>
  <si>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</si>
  <si>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</si>
  <si>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</si>
  <si>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</si>
  <si>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</si>
  <si>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</si>
  <si>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</si>
  <si>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</si>
  <si>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</si>
  <si>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</si>
  <si>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</si>
  <si>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</si>
  <si>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</si>
  <si>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</si>
  <si>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</si>
  <si>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</si>
  <si>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</si>
  <si>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</si>
  <si>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</si>
  <si>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</si>
  <si>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</si>
  <si>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</si>
  <si>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</si>
  <si>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</si>
  <si>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</si>
  <si>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</si>
  <si>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</si>
  <si>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</si>
  <si>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</si>
  <si>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</si>
  <si>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</si>
  <si>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</si>
  <si>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</si>
  <si>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</si>
  <si>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</si>
  <si>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</si>
  <si>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</si>
  <si>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</si>
  <si>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</si>
  <si>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</si>
  <si>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</si>
  <si>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</si>
  <si>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</si>
  <si>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</si>
  <si>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</si>
  <si>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</si>
  <si>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</si>
  <si>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</si>
  <si>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</si>
  <si>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</si>
  <si>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</si>
  <si>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</si>
  <si>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</si>
  <si>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</si>
  <si>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</si>
  <si>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</si>
  <si>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</si>
  <si>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</si>
  <si>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</si>
  <si>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</si>
  <si>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</si>
  <si>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</si>
  <si>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</si>
  <si>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</si>
  <si>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</si>
  <si>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</si>
  <si>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</si>
  <si>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</si>
  <si>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</si>
  <si>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</si>
  <si>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</si>
  <si>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</si>
  <si>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</si>
  <si>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</si>
  <si>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</si>
  <si>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</si>
  <si>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</si>
  <si>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</si>
  <si>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</si>
  <si>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</si>
  <si>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</si>
  <si>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</si>
  <si>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</si>
  <si>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</si>
  <si>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</si>
  <si>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</si>
  <si>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</si>
  <si>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</si>
  <si>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</si>
  <si>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</si>
  <si>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</si>
  <si>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</si>
  <si>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</si>
  <si>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</si>
  <si>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</si>
  <si>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</si>
  <si>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</si>
  <si>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</si>
  <si>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</si>
  <si>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</si>
  <si>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</si>
  <si>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</si>
  <si>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</si>
  <si>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</si>
  <si>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</si>
  <si>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</si>
  <si>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</si>
  <si>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</si>
  <si>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</si>
  <si>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</si>
  <si>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</si>
  <si>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</si>
  <si>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</si>
  <si>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</si>
  <si>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</si>
  <si>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</si>
  <si>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</si>
  <si>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</si>
  <si>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</si>
  <si>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</si>
  <si>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</si>
  <si>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</si>
  <si>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</si>
  <si>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</si>
  <si>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</si>
  <si>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</si>
  <si>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</si>
  <si>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</si>
  <si>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</si>
  <si>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</si>
  <si>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</si>
  <si>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</si>
  <si>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</si>
  <si>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</si>
  <si>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</si>
  <si>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</si>
  <si>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</si>
  <si>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</si>
  <si>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</si>
  <si>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</si>
  <si>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</si>
  <si>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</si>
  <si>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</si>
  <si>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</si>
  <si>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</si>
  <si>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</si>
  <si>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</si>
  <si>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</si>
  <si>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</si>
  <si>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</si>
  <si>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</si>
  <si>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</si>
  <si>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</si>
  <si>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</si>
  <si>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</si>
  <si>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</si>
  <si>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</si>
  <si>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</si>
  <si>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</si>
  <si>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</si>
  <si>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</si>
  <si>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</si>
  <si>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</si>
  <si>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</si>
  <si>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</si>
  <si>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</si>
  <si>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</si>
  <si>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</si>
  <si>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</si>
  <si>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</si>
  <si>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</si>
  <si>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</si>
  <si>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</si>
  <si>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</si>
  <si>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</si>
  <si>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</si>
  <si>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</si>
  <si>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</si>
  <si>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</si>
  <si>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</si>
  <si>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</si>
  <si>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</si>
  <si>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</si>
  <si>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</si>
  <si>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</si>
  <si>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</si>
  <si>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</si>
  <si>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</si>
  <si>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</si>
  <si>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</si>
  <si>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</si>
  <si>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</si>
  <si>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</si>
  <si>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</si>
  <si>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</si>
  <si>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</si>
  <si>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</si>
  <si>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</si>
  <si>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</si>
  <si>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</si>
  <si>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</si>
  <si>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</si>
  <si>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</si>
  <si>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</si>
  <si>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</si>
  <si>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</si>
  <si>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</si>
  <si>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</si>
  <si>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</si>
  <si>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</si>
  <si>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</si>
  <si>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</si>
  <si>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</si>
  <si>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</si>
  <si>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</si>
  <si>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</si>
  <si>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</si>
  <si>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</si>
  <si>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</si>
  <si>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</si>
  <si>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</si>
  <si>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</si>
  <si>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</si>
  <si>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</si>
  <si>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</si>
  <si>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</si>
  <si>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</si>
  <si>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</si>
  <si>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</si>
  <si>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</si>
  <si>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</si>
  <si>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</si>
  <si>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</si>
  <si>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</si>
  <si>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</si>
  <si>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</si>
  <si>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</si>
  <si>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</si>
  <si>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</si>
  <si>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</si>
  <si>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</si>
  <si>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</si>
  <si>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</si>
  <si>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</si>
  <si>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</si>
  <si>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</si>
  <si>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</si>
  <si>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</si>
  <si>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</si>
  <si>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</si>
  <si>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</si>
  <si>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</si>
  <si>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</si>
  <si>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</si>
  <si>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</si>
  <si>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</si>
  <si>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</si>
  <si>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</si>
  <si>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</si>
  <si>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</si>
  <si>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</si>
  <si>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</si>
  <si>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</si>
  <si>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</si>
  <si>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</si>
  <si>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</si>
  <si>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</si>
  <si>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</si>
  <si>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</si>
  <si>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</si>
  <si>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</si>
  <si>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</si>
  <si>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</si>
  <si>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</si>
  <si>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</si>
  <si>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</si>
  <si>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</si>
  <si>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</si>
  <si>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</si>
  <si>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</si>
  <si>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</si>
  <si>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</si>
  <si>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</si>
  <si>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</si>
  <si>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</si>
  <si>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</si>
  <si>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</si>
  <si>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</si>
  <si>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</si>
  <si>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</si>
  <si>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</si>
  <si>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</si>
  <si>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</si>
  <si>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</si>
  <si>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</si>
  <si>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</si>
  <si>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</si>
  <si>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</si>
  <si>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</si>
  <si>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</si>
  <si>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</si>
  <si>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</si>
  <si>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</si>
  <si>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</si>
  <si>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</si>
  <si>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</si>
  <si>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</si>
  <si>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</si>
  <si>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</si>
  <si>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</si>
  <si>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</si>
  <si>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</si>
  <si>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</si>
  <si>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</si>
  <si>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</si>
  <si>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</si>
  <si>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</si>
  <si>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</si>
  <si>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</si>
  <si>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</si>
  <si>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</si>
  <si>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</si>
  <si>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</si>
  <si>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</si>
  <si>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</si>
  <si>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</si>
  <si>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</si>
  <si>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</si>
  <si>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</si>
  <si>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</si>
  <si>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</si>
  <si>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</si>
  <si>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</si>
  <si>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</si>
  <si>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</si>
  <si>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</si>
  <si>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</si>
  <si>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</si>
  <si>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</si>
  <si>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</si>
  <si>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</si>
  <si>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</si>
  <si>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</si>
  <si>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</si>
  <si>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</si>
  <si>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</si>
  <si>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</si>
  <si>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</si>
  <si>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</si>
  <si>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</si>
  <si>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</si>
  <si>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</si>
  <si>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</si>
  <si>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</si>
  <si>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</si>
  <si>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</si>
  <si>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</si>
  <si>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</si>
  <si>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</si>
  <si>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</si>
  <si>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</si>
  <si>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</si>
  <si>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</si>
  <si>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</si>
  <si>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</si>
  <si>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</si>
  <si>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</si>
  <si>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</si>
  <si>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</si>
  <si>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</si>
  <si>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</si>
  <si>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</si>
  <si>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</si>
  <si>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</si>
  <si>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</si>
  <si>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</si>
  <si>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</si>
  <si>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</si>
  <si>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</si>
  <si>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</si>
  <si>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</si>
  <si>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</si>
  <si>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</si>
  <si>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</si>
  <si>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</si>
  <si>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</si>
  <si>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</si>
  <si>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</si>
  <si>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</si>
  <si>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</si>
  <si>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</si>
  <si>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</si>
  <si>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</si>
  <si>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</si>
  <si>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</si>
  <si>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</si>
  <si>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</si>
  <si>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</si>
  <si>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</si>
  <si>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</si>
  <si>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</si>
  <si>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</si>
  <si>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</si>
  <si>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</si>
  <si>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</si>
  <si>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</si>
  <si>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</si>
  <si>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</si>
  <si>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</si>
  <si>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</si>
  <si>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</si>
  <si>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</si>
  <si>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</si>
  <si>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</si>
  <si>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</si>
  <si>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</si>
  <si>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</si>
  <si>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</si>
  <si>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</si>
  <si>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</si>
  <si>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</si>
  <si>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</si>
  <si>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</si>
  <si>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</si>
  <si>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</si>
  <si>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</si>
  <si>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</si>
  <si>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</si>
  <si>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</si>
  <si>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</si>
  <si>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</si>
  <si>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</si>
  <si>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</si>
  <si>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</si>
  <si>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</si>
  <si>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</si>
  <si>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</si>
  <si>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</si>
  <si>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</si>
  <si>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</si>
  <si>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</si>
  <si>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</si>
  <si>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</si>
  <si>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</si>
  <si>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</si>
  <si>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</si>
  <si>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</si>
  <si>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</si>
  <si>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</si>
  <si>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</si>
  <si>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</si>
  <si>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</si>
  <si>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</si>
  <si>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</si>
  <si>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</si>
  <si>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</si>
  <si>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</si>
  <si>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</si>
  <si>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</si>
  <si>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</si>
  <si>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</si>
  <si>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</si>
  <si>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</si>
  <si>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</si>
  <si>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</si>
  <si>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</si>
  <si>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</si>
  <si>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</si>
  <si>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</si>
  <si>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</si>
  <si>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</si>
  <si>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</si>
  <si>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</si>
  <si>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</si>
  <si>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</si>
  <si>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</si>
  <si>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</si>
  <si>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</si>
  <si>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</si>
  <si>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</si>
  <si>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</si>
  <si>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</si>
  <si>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</si>
  <si>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</si>
  <si>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</si>
  <si>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</si>
  <si>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</si>
  <si>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</si>
  <si>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</si>
  <si>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</si>
  <si>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</si>
  <si>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</si>
  <si>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</si>
  <si>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</si>
  <si>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</si>
  <si>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</si>
  <si>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</si>
  <si>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</si>
  <si>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</si>
  <si>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</si>
  <si>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</si>
  <si>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</si>
  <si>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</si>
  <si>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</si>
  <si>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</si>
  <si>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</si>
  <si>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</si>
  <si>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</si>
  <si>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</si>
  <si>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</si>
  <si>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</si>
  <si>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</si>
  <si>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</si>
  <si>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</si>
  <si>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</si>
  <si>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</si>
  <si>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</si>
  <si>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</si>
  <si>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</si>
  <si>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</si>
  <si>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</si>
  <si>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</si>
  <si>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</si>
  <si>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</si>
  <si>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</si>
  <si>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</si>
  <si>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</si>
  <si>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</si>
  <si>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</si>
  <si>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</si>
  <si>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</si>
  <si>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</si>
  <si>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</si>
  <si>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</si>
  <si>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</si>
  <si>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</si>
  <si>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</si>
  <si>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</si>
  <si>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</si>
  <si>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</si>
  <si>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</si>
  <si>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</si>
  <si>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</si>
  <si>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</si>
  <si>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</si>
  <si>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</si>
  <si>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</si>
  <si>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</si>
  <si>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</si>
  <si>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</si>
  <si>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</si>
  <si>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</si>
  <si>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</si>
  <si>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</si>
  <si>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</si>
  <si>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</si>
  <si>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</si>
  <si>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</si>
  <si>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</si>
  <si>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</si>
  <si>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</si>
  <si>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</si>
  <si>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</si>
  <si>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</si>
  <si>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</si>
  <si>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</si>
  <si>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</si>
  <si>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</si>
  <si>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</si>
  <si>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</si>
  <si>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</si>
  <si>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</si>
  <si>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</si>
  <si>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</si>
  <si>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</si>
  <si>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</si>
  <si>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</si>
  <si>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</si>
  <si>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</si>
  <si>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</si>
  <si>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</si>
  <si>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</si>
  <si>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</si>
  <si>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</si>
  <si>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</si>
  <si>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</si>
  <si>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</si>
  <si>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</si>
  <si>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</si>
  <si>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</si>
  <si>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</si>
  <si>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</si>
  <si>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</si>
  <si>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</si>
  <si>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</si>
  <si>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</si>
  <si>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</si>
  <si>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</si>
  <si>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</si>
  <si>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</si>
  <si>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</si>
  <si>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</si>
  <si>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</si>
  <si>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</si>
  <si>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</si>
  <si>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</si>
  <si>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</si>
  <si>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</si>
  <si>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</si>
  <si>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</si>
  <si>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</si>
  <si>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</si>
  <si>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</si>
  <si>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</si>
  <si>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</si>
  <si>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</si>
  <si>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</si>
  <si>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</si>
  <si>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</si>
  <si>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</si>
  <si>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</si>
  <si>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</si>
  <si>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</si>
  <si>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</si>
  <si>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</si>
  <si>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</si>
  <si>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</si>
  <si>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</si>
  <si>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</si>
  <si>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</si>
  <si>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</si>
  <si>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</si>
  <si>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</si>
  <si>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</si>
  <si>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</si>
  <si>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</si>
  <si>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</si>
  <si>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</si>
  <si>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</si>
  <si>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</si>
  <si>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</si>
  <si>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</si>
  <si>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</si>
  <si>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</si>
  <si>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</si>
  <si>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</si>
  <si>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</si>
  <si>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</si>
  <si>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</si>
  <si>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</si>
  <si>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</si>
  <si>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</si>
  <si>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</si>
  <si>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</si>
  <si>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</si>
  <si>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</si>
  <si>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</si>
  <si>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</si>
  <si>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</si>
  <si>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</si>
  <si>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</si>
  <si>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</si>
  <si>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</si>
  <si>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</si>
  <si>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</si>
  <si>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</si>
  <si>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</si>
  <si>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</si>
  <si>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</si>
  <si>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</si>
  <si>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</si>
  <si>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</si>
  <si>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</si>
  <si>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</si>
  <si>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</si>
  <si>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</si>
  <si>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</si>
  <si>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</si>
  <si>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</si>
  <si>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</si>
  <si>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</si>
  <si>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</si>
  <si>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</si>
  <si>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</si>
  <si>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</si>
  <si>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</si>
  <si>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</si>
  <si>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</si>
  <si>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</si>
  <si>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</si>
  <si>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</si>
  <si>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</si>
  <si>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</si>
  <si>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</si>
  <si>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</si>
  <si>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</si>
  <si>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</si>
  <si>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</si>
  <si>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</si>
  <si>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</si>
  <si>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</si>
  <si>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</si>
  <si>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</si>
  <si>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</si>
  <si>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</si>
  <si>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</si>
  <si>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</si>
  <si>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</si>
  <si>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</si>
  <si>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</si>
  <si>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</si>
  <si>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</si>
  <si>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</si>
  <si>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</si>
  <si>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</si>
  <si>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</si>
  <si>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</si>
  <si>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</si>
  <si>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</si>
  <si>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</si>
  <si>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</si>
  <si>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</si>
  <si>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</si>
  <si>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</si>
  <si>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</si>
  <si>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</si>
  <si>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</si>
  <si>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</si>
  <si>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</si>
  <si>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</si>
  <si>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</si>
  <si>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</si>
  <si>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</si>
  <si>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</si>
  <si>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</si>
  <si>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</si>
  <si>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</si>
  <si>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</si>
  <si>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</si>
  <si>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</si>
  <si>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</si>
  <si>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</si>
  <si>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</si>
  <si>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</si>
  <si>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</si>
  <si>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</si>
  <si>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</si>
  <si>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</si>
  <si>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</si>
  <si>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</si>
  <si>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</si>
  <si>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</si>
  <si>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</si>
  <si>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</si>
  <si>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</si>
  <si>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</si>
  <si>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</si>
  <si>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</si>
  <si>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</si>
  <si>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</si>
  <si>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</si>
  <si>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</si>
  <si>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</si>
  <si>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</si>
  <si>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</si>
  <si>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</si>
  <si>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</si>
  <si>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</si>
  <si>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</si>
  <si>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</si>
  <si>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</si>
  <si>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</si>
  <si>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</si>
  <si>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</si>
  <si>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</si>
  <si>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</si>
  <si>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</si>
  <si>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</si>
  <si>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</si>
  <si>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</si>
  <si>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</si>
  <si>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</si>
  <si>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</si>
  <si>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</si>
  <si>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</si>
  <si>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</si>
  <si>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</si>
  <si>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</si>
  <si>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</si>
  <si>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</si>
  <si>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</si>
  <si>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</si>
  <si>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</si>
  <si>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</si>
  <si>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</si>
  <si>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</si>
  <si>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</si>
  <si>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</si>
  <si>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</si>
  <si>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</si>
  <si>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</si>
  <si>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</si>
  <si>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</si>
  <si>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</si>
  <si>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</si>
  <si>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</si>
  <si>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</si>
  <si>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</si>
  <si>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</si>
  <si>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</si>
  <si>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</si>
  <si>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</si>
  <si>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</si>
  <si>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</si>
  <si>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</si>
  <si>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</si>
  <si>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</si>
  <si>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</si>
  <si>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</si>
  <si>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</si>
  <si>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</si>
  <si>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</si>
  <si>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</si>
  <si>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</si>
  <si>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</si>
  <si>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</si>
  <si>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</si>
  <si>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</si>
  <si>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</si>
  <si>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</si>
  <si>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</si>
  <si>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</si>
  <si>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</si>
  <si>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</si>
  <si>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</si>
  <si>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</si>
  <si>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</si>
  <si>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</si>
  <si>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</si>
  <si>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</si>
  <si>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</si>
  <si>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</si>
  <si>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</si>
  <si>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</si>
  <si>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</si>
  <si>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</si>
  <si>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</si>
  <si>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</si>
  <si>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</si>
  <si>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</si>
  <si>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</si>
  <si>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</si>
  <si>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</si>
  <si>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</si>
  <si>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</si>
  <si>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</si>
  <si>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</si>
  <si>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</si>
  <si>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</si>
  <si>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</si>
  <si>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</si>
  <si>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</si>
  <si>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</si>
  <si>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</si>
  <si>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</si>
  <si>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</si>
  <si>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</si>
  <si>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</si>
  <si>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</si>
  <si>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</si>
  <si>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</si>
  <si>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</si>
  <si>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</si>
  <si>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</si>
  <si>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</si>
  <si>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</si>
  <si>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</si>
  <si>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</si>
  <si>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</si>
  <si>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</si>
  <si>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</si>
  <si>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</si>
  <si>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</si>
  <si>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</si>
  <si>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</si>
  <si>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</si>
  <si>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</si>
  <si>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</si>
  <si>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</si>
  <si>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</si>
  <si>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</si>
  <si>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</si>
  <si>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</si>
  <si>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</si>
  <si>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</si>
  <si>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</si>
  <si>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</si>
  <si>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</si>
  <si>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</si>
  <si>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</si>
  <si>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</si>
  <si>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</si>
  <si>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</si>
  <si>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</si>
  <si>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</si>
  <si>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</si>
  <si>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</si>
  <si>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</si>
  <si>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</si>
  <si>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</si>
  <si>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</si>
  <si>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</si>
  <si>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</si>
  <si>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</si>
  <si>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</si>
  <si>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</si>
  <si>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</si>
  <si>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</si>
  <si>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</si>
  <si>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</si>
  <si>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</si>
  <si>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</si>
  <si>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</si>
  <si>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</si>
  <si>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</si>
  <si>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</si>
  <si>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</si>
  <si>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</si>
  <si>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</si>
  <si>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</si>
  <si>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</si>
  <si>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</si>
  <si>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</si>
  <si>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</si>
  <si>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</si>
  <si>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</si>
  <si>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</si>
  <si>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</si>
  <si>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</si>
  <si>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</si>
  <si>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</si>
  <si>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</si>
  <si>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</si>
  <si>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</si>
  <si>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</si>
  <si>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</si>
  <si>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</si>
  <si>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</si>
  <si>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</si>
  <si>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</si>
  <si>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</si>
  <si>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</si>
  <si>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</si>
  <si>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</si>
  <si>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</si>
  <si>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</si>
  <si>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</si>
  <si>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</si>
  <si>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</si>
  <si>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</si>
  <si>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</si>
  <si>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</si>
  <si>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</si>
  <si>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</si>
  <si>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</si>
  <si>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</si>
  <si>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</si>
  <si>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</si>
  <si>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</si>
  <si>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</si>
  <si>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</si>
  <si>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</si>
  <si>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</si>
  <si>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</si>
  <si>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</si>
  <si>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</si>
  <si>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</si>
  <si>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</si>
  <si>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</si>
  <si>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</si>
  <si>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</si>
  <si>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</si>
  <si>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</si>
  <si>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</si>
  <si>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</si>
  <si>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</si>
  <si>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</si>
  <si>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</si>
  <si>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</si>
  <si>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</si>
  <si>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</si>
  <si>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</si>
  <si>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</si>
  <si>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</si>
  <si>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</si>
  <si>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</si>
  <si>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</si>
  <si>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</si>
  <si>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</si>
  <si>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</si>
  <si>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</si>
  <si>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</si>
  <si>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</si>
  <si>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</si>
  <si>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</si>
  <si>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</si>
  <si>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</si>
  <si>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</si>
  <si>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</si>
  <si>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</si>
  <si>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</si>
  <si>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</si>
  <si>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</si>
  <si>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</si>
  <si>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</si>
  <si>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</si>
  <si>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</si>
  <si>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</si>
  <si>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</si>
  <si>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</si>
  <si>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</si>
  <si>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</si>
  <si>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</si>
  <si>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</si>
  <si>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</si>
  <si>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</si>
  <si>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</si>
  <si>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</si>
  <si>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</si>
  <si>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</si>
  <si>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</si>
  <si>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</si>
  <si>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</si>
  <si>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</si>
  <si>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</si>
  <si>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</si>
  <si>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</si>
  <si>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</si>
  <si>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</si>
  <si>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</si>
  <si>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</si>
  <si>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</si>
  <si>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</si>
  <si>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</si>
  <si>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</si>
  <si>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</si>
  <si>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</si>
  <si>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</si>
  <si>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</si>
  <si>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</si>
  <si>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</si>
  <si>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</si>
  <si>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</si>
  <si>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</si>
  <si>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</si>
  <si>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</si>
  <si>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</si>
  <si>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</si>
  <si>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</si>
  <si>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</si>
  <si>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</si>
  <si>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</si>
  <si>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</si>
  <si>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</si>
  <si>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</si>
  <si>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</si>
  <si>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</si>
  <si>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</si>
  <si>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</si>
  <si>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</si>
  <si>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</si>
  <si>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</si>
  <si>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</si>
  <si>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</si>
  <si>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</si>
  <si>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</si>
  <si>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</si>
  <si>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</si>
  <si>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</si>
  <si>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</si>
  <si>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</si>
  <si>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</si>
  <si>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</si>
  <si>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</si>
  <si>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</si>
  <si>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</si>
  <si>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</si>
  <si>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</si>
  <si>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</si>
  <si>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</si>
  <si>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</si>
  <si>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</si>
  <si>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</si>
  <si>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</si>
  <si>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</si>
  <si>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</si>
  <si>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</si>
  <si>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</si>
  <si>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</si>
  <si>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</si>
  <si>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</si>
  <si>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</si>
  <si>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</si>
  <si>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</si>
  <si>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</si>
  <si>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</si>
  <si>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</si>
  <si>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</si>
  <si>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</si>
  <si>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</si>
  <si>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</si>
  <si>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</si>
  <si>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</si>
  <si>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</si>
  <si>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</si>
  <si>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</si>
  <si>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</si>
  <si>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</si>
  <si>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</si>
  <si>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</si>
  <si>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</si>
  <si>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</si>
  <si>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</si>
  <si>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</si>
  <si>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</si>
  <si>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</si>
  <si>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</si>
  <si>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</si>
  <si>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</si>
  <si>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</si>
  <si>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</si>
  <si>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</si>
  <si>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</si>
  <si>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</si>
  <si>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</si>
  <si>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</si>
  <si>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</si>
  <si>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</si>
  <si>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</si>
  <si>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</si>
  <si>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</si>
  <si>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</si>
  <si>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</si>
  <si>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</si>
  <si>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</si>
  <si>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</si>
  <si>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</si>
  <si>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</si>
  <si>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</si>
  <si>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</si>
  <si>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</si>
  <si>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</si>
  <si>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</si>
  <si>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</si>
  <si>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</si>
  <si>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</si>
  <si>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</si>
  <si>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</si>
  <si>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</si>
  <si>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</si>
  <si>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</si>
  <si>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</si>
  <si>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</si>
  <si>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</si>
  <si>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</si>
  <si>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</si>
  <si>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</si>
  <si>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</si>
  <si>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</si>
  <si>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</si>
  <si>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</si>
  <si>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</si>
  <si>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</si>
  <si>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</si>
  <si>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</si>
  <si>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</si>
  <si>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</si>
  <si>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</si>
  <si>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</si>
  <si>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</si>
  <si>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</si>
  <si>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</si>
  <si>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</si>
  <si>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</si>
  <si>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</si>
  <si>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</si>
  <si>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</si>
  <si>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</si>
  <si>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</si>
  <si>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</si>
  <si>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</si>
  <si>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</si>
  <si>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</si>
  <si>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</si>
  <si>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</si>
  <si>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</si>
  <si>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</si>
  <si>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</si>
  <si>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</si>
  <si>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</si>
  <si>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</si>
  <si>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</si>
  <si>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</si>
  <si>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</si>
  <si>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</si>
  <si>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</si>
  <si>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</si>
  <si>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</si>
  <si>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</si>
  <si>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</si>
  <si>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</si>
  <si>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</si>
  <si>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</si>
  <si>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</si>
  <si>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</si>
  <si>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</si>
  <si>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</si>
  <si>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</si>
  <si>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</si>
  <si>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</si>
  <si>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</si>
  <si>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</si>
  <si>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</si>
  <si>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</si>
  <si>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</si>
  <si>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</si>
  <si>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</si>
  <si>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</si>
  <si>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</si>
  <si>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</si>
  <si>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</si>
  <si>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</si>
  <si>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</si>
  <si>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</si>
  <si>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</si>
  <si>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</si>
  <si>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</si>
  <si>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</si>
  <si>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</si>
  <si>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</si>
  <si>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</si>
  <si>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</si>
  <si>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</si>
  <si>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</si>
  <si>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</si>
  <si>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</si>
  <si>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</si>
  <si>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</si>
  <si>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</si>
  <si>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</si>
  <si>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</si>
  <si>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</si>
  <si>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</si>
  <si>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</si>
  <si>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</si>
  <si>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</si>
  <si>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</si>
  <si>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</si>
  <si>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</si>
  <si>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</si>
  <si>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</si>
  <si>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</si>
  <si>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</si>
  <si>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</si>
  <si>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</si>
  <si>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</si>
  <si>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</si>
  <si>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</si>
  <si>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</si>
  <si>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</si>
  <si>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</si>
  <si>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</si>
  <si>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</si>
  <si>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</si>
  <si>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</si>
  <si>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</si>
  <si>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</si>
  <si>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</si>
  <si>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</si>
  <si>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</si>
  <si>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</si>
  <si>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</si>
  <si>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</si>
  <si>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</si>
  <si>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</si>
  <si>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</si>
  <si>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</si>
  <si>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</si>
  <si>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</si>
  <si>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</si>
  <si>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</si>
  <si>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</si>
  <si>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</si>
  <si>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</si>
  <si>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</si>
  <si>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</si>
  <si>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</si>
  <si>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</si>
  <si>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</si>
  <si>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</si>
  <si>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</si>
  <si>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</si>
  <si>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</si>
  <si>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</si>
  <si>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</si>
  <si>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</si>
  <si>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</si>
  <si>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</si>
  <si>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</si>
  <si>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</si>
  <si>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</si>
  <si>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</si>
  <si>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</si>
  <si>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</si>
  <si>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</si>
  <si>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</si>
  <si>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</si>
  <si>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</si>
  <si>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</si>
  <si>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</si>
  <si>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</si>
  <si>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</si>
  <si>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</si>
  <si>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</si>
  <si>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</si>
  <si>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</si>
  <si>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</si>
  <si>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</si>
  <si>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</si>
  <si>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</si>
  <si>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</si>
  <si>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</si>
  <si>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</si>
  <si>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</si>
  <si>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</si>
  <si>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</si>
  <si>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</si>
  <si>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</si>
  <si>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</si>
  <si>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</si>
  <si>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</si>
  <si>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</si>
  <si>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</si>
  <si>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</si>
  <si>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</si>
  <si>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</si>
  <si>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</si>
  <si>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</si>
  <si>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</si>
  <si>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</si>
  <si>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</si>
  <si>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</si>
  <si>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</si>
  <si>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</si>
  <si>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</si>
  <si>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</si>
  <si>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</si>
  <si>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</si>
  <si>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</si>
  <si>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</si>
  <si>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</si>
  <si>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</si>
  <si>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</si>
  <si>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</si>
  <si>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</si>
  <si>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</si>
  <si>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</si>
  <si>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</si>
  <si>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</si>
  <si>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</si>
  <si>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</si>
  <si>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</si>
  <si>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</si>
  <si>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</si>
  <si>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</si>
  <si>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</si>
  <si>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</si>
  <si>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</si>
  <si>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</si>
  <si>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</si>
  <si>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</si>
  <si>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</si>
  <si>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</si>
  <si>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</si>
  <si>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</si>
  <si>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</si>
  <si>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</si>
  <si>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</si>
  <si>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</si>
  <si>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</si>
  <si>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</si>
  <si>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</si>
  <si>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</si>
  <si>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</si>
  <si>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</si>
  <si>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</si>
  <si>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</si>
  <si>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</si>
  <si>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</si>
  <si>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</si>
  <si>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</si>
  <si>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</si>
  <si>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</si>
  <si>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</si>
  <si>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</si>
  <si>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</si>
  <si>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</si>
  <si>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</si>
  <si>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</si>
  <si>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</si>
  <si>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</si>
  <si>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</si>
  <si>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</si>
  <si>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</si>
  <si>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</si>
  <si>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</si>
  <si>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</si>
  <si>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</si>
  <si>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</si>
  <si>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</si>
  <si>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</si>
  <si>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</si>
  <si>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</si>
  <si>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</si>
  <si>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</si>
  <si>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</si>
  <si>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</si>
  <si>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</si>
  <si>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</si>
  <si>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</si>
  <si>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</si>
  <si>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</si>
  <si>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</si>
  <si>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</si>
  <si>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</si>
  <si>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</si>
  <si>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</si>
  <si>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</si>
  <si>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</si>
  <si>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</si>
  <si>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</si>
  <si>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</si>
  <si>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</si>
  <si>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</si>
  <si>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</si>
  <si>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</si>
  <si>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</si>
  <si>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</si>
  <si>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</si>
  <si>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</si>
  <si>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</si>
  <si>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</si>
  <si>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</si>
  <si>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</si>
  <si>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</si>
  <si>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</si>
  <si>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</si>
  <si>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</si>
  <si>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</si>
  <si>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</si>
  <si>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</si>
  <si>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</si>
  <si>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</si>
  <si>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</si>
  <si>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</si>
  <si>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</si>
  <si>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</si>
  <si>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</si>
  <si>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</si>
  <si>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</si>
  <si>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</si>
  <si>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</si>
  <si>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</si>
  <si>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</si>
  <si>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</si>
  <si>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</si>
  <si>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</si>
  <si>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</si>
  <si>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</si>
  <si>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</si>
  <si>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</si>
  <si>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</si>
  <si>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</si>
  <si>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</si>
  <si>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</si>
  <si>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</si>
  <si>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</si>
  <si>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</si>
  <si>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</si>
  <si>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</si>
  <si>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</si>
  <si>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</si>
  <si>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</si>
  <si>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</si>
  <si>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</si>
  <si>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</si>
  <si>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</si>
  <si>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</si>
  <si>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</si>
  <si>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</si>
  <si>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</si>
  <si>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</si>
  <si>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</si>
  <si>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</si>
  <si>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</si>
  <si>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</si>
  <si>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</si>
  <si>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</si>
  <si>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</si>
  <si>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</si>
  <si>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</si>
  <si>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</si>
  <si>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</si>
  <si>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</si>
  <si>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</si>
  <si>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</si>
  <si>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</si>
  <si>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</si>
  <si>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</si>
  <si>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</si>
  <si>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</si>
  <si>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</si>
  <si>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</si>
  <si>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</si>
  <si>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</si>
  <si>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</si>
  <si>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</si>
  <si>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</si>
  <si>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</si>
  <si>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</si>
  <si>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</si>
  <si>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</si>
  <si>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</si>
  <si>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</si>
  <si>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</si>
  <si>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</si>
  <si>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</si>
  <si>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</si>
  <si>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</si>
  <si>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</si>
  <si>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</si>
  <si>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</si>
  <si>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</si>
  <si>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</si>
  <si>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</si>
  <si>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</si>
  <si>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</si>
  <si>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</si>
  <si>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</si>
  <si>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</si>
  <si>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</si>
  <si>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</si>
  <si>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</si>
  <si>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</si>
  <si>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</si>
  <si>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</si>
  <si>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</si>
  <si>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</si>
  <si>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</si>
  <si>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</si>
  <si>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</si>
  <si>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</si>
  <si>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</si>
  <si>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</si>
  <si>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</si>
  <si>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</si>
  <si>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</si>
  <si>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</si>
  <si>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</si>
  <si>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</si>
  <si>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</si>
  <si>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</si>
  <si>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</si>
  <si>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</si>
  <si>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</si>
  <si>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</si>
  <si>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</si>
  <si>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</si>
  <si>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</si>
  <si>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</si>
  <si>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</si>
  <si>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</si>
  <si>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</si>
  <si>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</si>
  <si>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</si>
  <si>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</si>
  <si>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</si>
  <si>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</si>
  <si>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</si>
  <si>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</si>
  <si>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</si>
  <si>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</si>
  <si>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</si>
  <si>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</si>
  <si>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</si>
  <si>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</si>
  <si>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</si>
  <si>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</si>
  <si>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</si>
  <si>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</si>
  <si>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</si>
  <si>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</si>
  <si>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</si>
  <si>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</si>
  <si>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</si>
  <si>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</si>
  <si>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</si>
  <si>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</si>
  <si>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</si>
  <si>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</si>
  <si>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</si>
  <si>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</si>
  <si>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</si>
  <si>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</si>
  <si>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</si>
  <si>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</si>
  <si>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</si>
  <si>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</si>
  <si>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</si>
  <si>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</si>
  <si>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</si>
  <si>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</si>
  <si>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</si>
  <si>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</si>
  <si>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</si>
  <si>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</si>
  <si>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</si>
  <si>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</si>
  <si>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</si>
  <si>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</si>
  <si>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</si>
  <si>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</si>
  <si>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</si>
  <si>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</si>
  <si>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</si>
  <si>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</si>
  <si>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</si>
  <si>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</si>
  <si>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</si>
  <si>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</si>
  <si>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</si>
  <si>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</si>
  <si>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</si>
  <si>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</si>
  <si>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</si>
  <si>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</si>
  <si>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</si>
  <si>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</si>
  <si>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</si>
  <si>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</si>
  <si>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</si>
  <si>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</si>
  <si>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</si>
  <si>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</si>
  <si>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</si>
  <si>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</si>
  <si>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</si>
  <si>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</si>
  <si>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</si>
  <si>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</si>
  <si>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</si>
  <si>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</si>
  <si>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</si>
  <si>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</si>
  <si>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</si>
  <si>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</si>
  <si>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</si>
  <si>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</si>
  <si>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</si>
  <si>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</si>
  <si>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</si>
  <si>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</si>
  <si>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</si>
  <si>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</si>
  <si>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</si>
  <si>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</si>
  <si>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</si>
  <si>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</si>
  <si>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</si>
  <si>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</si>
  <si>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</si>
  <si>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</si>
  <si>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</si>
  <si>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</si>
  <si>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</si>
  <si>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</si>
  <si>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</si>
  <si>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</si>
  <si>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</si>
  <si>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</si>
  <si>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</si>
  <si>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</si>
  <si>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</si>
  <si>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</si>
  <si>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</si>
  <si>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</si>
  <si>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</si>
  <si>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</si>
  <si>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</si>
  <si>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</si>
  <si>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</si>
  <si>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</si>
  <si>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</si>
  <si>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</si>
  <si>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</si>
  <si>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</si>
  <si>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</si>
  <si>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</si>
  <si>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</si>
  <si>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</si>
  <si>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</si>
  <si>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</si>
  <si>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</si>
  <si>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</si>
  <si>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</si>
  <si>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</si>
  <si>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</si>
  <si>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</si>
  <si>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</si>
  <si>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</si>
  <si>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</si>
  <si>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</si>
  <si>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</si>
  <si>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</si>
  <si>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</si>
  <si>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</si>
  <si>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</si>
  <si>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</si>
  <si>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</si>
  <si>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</si>
  <si>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</si>
  <si>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</si>
  <si>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</si>
  <si>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</si>
  <si>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</si>
  <si>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</si>
  <si>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</si>
  <si>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</si>
  <si>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</si>
  <si>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</si>
  <si>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</si>
  <si>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</si>
  <si>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</si>
  <si>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</si>
  <si>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</si>
  <si>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</si>
  <si>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</si>
  <si>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</si>
  <si>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</si>
  <si>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</si>
  <si>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</si>
  <si>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</si>
  <si>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</si>
  <si>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</si>
  <si>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</si>
  <si>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</si>
  <si>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</si>
  <si>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</si>
  <si>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</si>
  <si>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</si>
  <si>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</si>
  <si>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</si>
  <si>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</si>
  <si>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</si>
  <si>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</si>
  <si>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</si>
  <si>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</si>
  <si>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</si>
  <si>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</si>
  <si>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</si>
  <si>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</si>
  <si>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</si>
  <si>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</si>
  <si>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</si>
  <si>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</si>
  <si>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</si>
  <si>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</si>
  <si>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</si>
  <si>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</si>
  <si>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</si>
  <si>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</si>
  <si>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</si>
  <si>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</si>
  <si>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</si>
  <si>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</si>
  <si>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</si>
  <si>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</si>
  <si>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</si>
  <si>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</si>
  <si>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</si>
  <si>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</si>
  <si>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</si>
  <si>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</si>
  <si>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</si>
  <si>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</si>
  <si>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</si>
  <si>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</si>
  <si>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</si>
  <si>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</si>
  <si>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</si>
  <si>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</si>
  <si>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</si>
  <si>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</si>
  <si>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</si>
  <si>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</si>
  <si>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</si>
  <si>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</si>
  <si>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</si>
  <si>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</si>
  <si>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</si>
  <si>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</si>
  <si>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</si>
  <si>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</si>
  <si>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</si>
  <si>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</si>
  <si>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</si>
  <si>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</si>
  <si>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</si>
  <si>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</si>
  <si>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</si>
  <si>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</si>
  <si>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</si>
  <si>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</si>
  <si>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</si>
  <si>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</si>
  <si>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</si>
  <si>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</si>
  <si>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</si>
  <si>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</si>
  <si>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</si>
  <si>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</si>
  <si>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</si>
  <si>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</si>
  <si>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</si>
  <si>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</si>
  <si>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</si>
  <si>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</si>
  <si>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</si>
  <si>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</si>
  <si>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</si>
  <si>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</si>
  <si>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</si>
  <si>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</si>
  <si>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</si>
  <si>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</si>
  <si>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</si>
  <si>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</si>
  <si>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</si>
  <si>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</si>
  <si>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</si>
  <si>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</si>
  <si>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</si>
  <si>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</si>
  <si>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</si>
  <si>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</si>
  <si>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</si>
  <si>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</si>
  <si>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</si>
  <si>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</si>
  <si>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</si>
  <si>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</si>
  <si>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</si>
  <si>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</si>
  <si>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</si>
  <si>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</si>
  <si>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</si>
  <si>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</si>
  <si>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</si>
  <si>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</si>
  <si>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</si>
  <si>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</si>
  <si>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</si>
  <si>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</si>
  <si>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</si>
  <si>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</si>
  <si>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</si>
  <si>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</si>
  <si>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</si>
  <si>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</si>
  <si>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</si>
  <si>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</si>
  <si>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</si>
  <si>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</si>
  <si>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</si>
  <si>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</si>
  <si>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</si>
  <si>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</si>
  <si>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</si>
  <si>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</si>
  <si>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</si>
  <si>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</si>
  <si>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</si>
  <si>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</si>
  <si>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</si>
  <si>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</si>
  <si>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</si>
  <si>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</si>
  <si>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</si>
  <si>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</si>
  <si>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</si>
  <si>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</si>
  <si>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</si>
  <si>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</si>
  <si>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</si>
  <si>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</si>
  <si>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</si>
  <si>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</si>
  <si>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</si>
  <si>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</si>
  <si>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</si>
  <si>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</si>
  <si>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</si>
  <si>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</si>
  <si>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</si>
  <si>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</si>
  <si>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</si>
  <si>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</si>
  <si>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</si>
  <si>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</si>
  <si>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</si>
  <si>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</si>
  <si>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</si>
  <si>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</si>
  <si>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</si>
  <si>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</si>
  <si>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</si>
  <si>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</si>
  <si>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</si>
  <si>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</si>
  <si>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</si>
  <si>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</si>
  <si>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</si>
  <si>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</si>
  <si>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</si>
  <si>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</si>
  <si>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</si>
  <si>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</si>
  <si>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</si>
  <si>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</si>
  <si>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</si>
  <si>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</si>
  <si>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</si>
  <si>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</si>
  <si>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</si>
  <si>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</si>
  <si>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</si>
  <si>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</si>
  <si>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</si>
  <si>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</si>
  <si>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</si>
  <si>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</si>
  <si>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</si>
  <si>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</si>
  <si>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</si>
  <si>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</si>
  <si>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</si>
  <si>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</si>
  <si>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</si>
  <si>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</si>
  <si>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</si>
  <si>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</si>
  <si>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</si>
  <si>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</si>
  <si>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</si>
  <si>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</si>
  <si>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</si>
  <si>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</si>
  <si>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</si>
  <si>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</si>
  <si>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</si>
  <si>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</si>
  <si>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</si>
  <si>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</si>
  <si>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</si>
  <si>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</si>
  <si>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</si>
  <si>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</si>
  <si>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</si>
  <si>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</si>
  <si>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</si>
  <si>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</si>
  <si>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</si>
  <si>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</si>
  <si>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</si>
  <si>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</si>
  <si>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</si>
  <si>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</si>
  <si>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</si>
  <si>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</si>
  <si>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</si>
  <si>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</si>
  <si>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</si>
  <si>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</si>
  <si>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</si>
  <si>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</si>
  <si>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</si>
  <si>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</si>
  <si>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</si>
  <si>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</si>
  <si>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</si>
  <si>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</si>
  <si>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</si>
  <si>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</si>
  <si>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</si>
  <si>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</si>
  <si>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</si>
  <si>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</si>
  <si>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</si>
  <si>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</si>
  <si>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</si>
  <si>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</si>
  <si>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</si>
  <si>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</si>
  <si>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</si>
  <si>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</si>
  <si>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</si>
  <si>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</si>
  <si>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</si>
  <si>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</si>
  <si>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</si>
  <si>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</si>
  <si>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</si>
  <si>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</si>
  <si>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</si>
  <si>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</si>
  <si>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</si>
  <si>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</si>
  <si>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</si>
  <si>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</si>
  <si>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</si>
  <si>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</si>
  <si>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</si>
  <si>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</si>
  <si>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</si>
  <si>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</si>
  <si>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</si>
  <si>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</si>
  <si>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</si>
  <si>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</si>
  <si>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</si>
  <si>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</si>
  <si>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</si>
  <si>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</si>
  <si>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</si>
  <si>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</si>
  <si>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</si>
  <si>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</si>
  <si>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</si>
  <si>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</si>
  <si>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</si>
  <si>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</si>
  <si>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</si>
  <si>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</si>
  <si>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</si>
  <si>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</si>
  <si>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</si>
  <si>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</si>
  <si>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</si>
  <si>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</si>
  <si>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</si>
  <si>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</si>
  <si>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</si>
  <si>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</si>
  <si>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</si>
  <si>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</si>
  <si>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</si>
  <si>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</si>
  <si>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</si>
  <si>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</si>
  <si>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</si>
  <si>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</si>
  <si>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</si>
  <si>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</si>
  <si>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</si>
  <si>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</si>
  <si>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</si>
  <si>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</si>
  <si>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</si>
  <si>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</si>
  <si>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</si>
  <si>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</si>
  <si>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</si>
  <si>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</si>
  <si>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</si>
  <si>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</si>
  <si>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</si>
  <si>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</si>
  <si>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</si>
  <si>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</si>
  <si>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</si>
  <si>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</si>
  <si>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</si>
  <si>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</si>
  <si>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</si>
  <si>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</si>
  <si>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</si>
  <si>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</si>
  <si>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</si>
  <si>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</si>
  <si>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</si>
  <si>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</si>
  <si>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</si>
  <si>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</si>
  <si>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</si>
  <si>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</si>
  <si>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</si>
  <si>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</si>
  <si>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</si>
  <si>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</si>
  <si>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</si>
  <si>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</si>
  <si>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</si>
  <si>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</si>
  <si>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</si>
  <si>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</si>
  <si>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</si>
  <si>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</si>
  <si>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</si>
  <si>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</si>
  <si>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</si>
  <si>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</si>
  <si>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</si>
  <si>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</si>
  <si>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</si>
  <si>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</si>
  <si>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</si>
  <si>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</si>
  <si>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</si>
  <si>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</si>
  <si>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</si>
  <si>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</si>
  <si>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</si>
  <si>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</si>
  <si>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</si>
  <si>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</si>
  <si>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</si>
  <si>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</si>
  <si>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</si>
  <si>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</si>
  <si>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</si>
  <si>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</si>
  <si>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</si>
  <si>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</si>
  <si>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</si>
  <si>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</si>
  <si>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</si>
  <si>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</si>
  <si>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</si>
  <si>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</si>
  <si>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</si>
  <si>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</si>
  <si>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</si>
  <si>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</si>
  <si>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</si>
  <si>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</si>
  <si>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</si>
  <si>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</si>
  <si>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</si>
  <si>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</si>
  <si>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</si>
  <si>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</si>
  <si>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</si>
  <si>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</si>
  <si>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</si>
  <si>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</si>
  <si>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</si>
  <si>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</si>
  <si>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</si>
  <si>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</si>
  <si>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</si>
  <si>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</si>
  <si>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</si>
  <si>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</si>
  <si>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</si>
  <si>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</si>
  <si>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</si>
  <si>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</si>
  <si>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</si>
  <si>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</si>
  <si>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</si>
  <si>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</si>
  <si>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</si>
  <si>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</si>
  <si>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</si>
  <si>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</si>
  <si>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</si>
  <si>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</si>
  <si>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</si>
  <si>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</si>
  <si>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</si>
  <si>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</si>
  <si>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</si>
  <si>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</si>
  <si>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</si>
  <si>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</si>
  <si>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</si>
  <si>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</si>
  <si>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</si>
  <si>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</si>
  <si>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</si>
  <si>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</si>
  <si>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</si>
  <si>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</si>
  <si>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</si>
  <si>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</si>
  <si>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</si>
  <si>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</si>
  <si>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</si>
  <si>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</si>
  <si>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</si>
  <si>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</si>
  <si>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</si>
  <si>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</si>
  <si>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</si>
  <si>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</si>
  <si>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</si>
  <si>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</si>
  <si>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</si>
  <si>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</si>
  <si>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</si>
  <si>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</si>
  <si>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</si>
  <si>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</si>
  <si>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</si>
  <si>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</si>
  <si>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</si>
  <si>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</si>
  <si>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</si>
  <si>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</si>
  <si>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</si>
  <si>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</si>
  <si>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</si>
  <si>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</si>
  <si>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</si>
  <si>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</si>
  <si>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</si>
  <si>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</si>
  <si>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</si>
  <si>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</si>
  <si>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</si>
  <si>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</si>
  <si>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</si>
  <si>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</si>
  <si>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</si>
  <si>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</si>
  <si>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</si>
  <si>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</si>
  <si>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</si>
  <si>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</si>
  <si>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</si>
  <si>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</si>
  <si>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</si>
  <si>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</si>
  <si>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</si>
  <si>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</si>
  <si>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</si>
  <si>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</si>
  <si>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</si>
  <si>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</si>
  <si>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</si>
  <si>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</si>
  <si>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</si>
  <si>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</si>
  <si>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</si>
  <si>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</si>
  <si>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</si>
  <si>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</si>
  <si>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</si>
  <si>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</si>
  <si>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</si>
  <si>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</si>
  <si>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</si>
  <si>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</si>
  <si>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</si>
  <si>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</si>
  <si>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</si>
  <si>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</si>
  <si>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</si>
  <si>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</si>
  <si>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</si>
  <si>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</si>
  <si>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</si>
  <si>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</si>
  <si>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</si>
  <si>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</si>
  <si>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</si>
  <si>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</si>
  <si>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</si>
  <si>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</si>
  <si>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</si>
  <si>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</si>
  <si>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</si>
  <si>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</si>
  <si>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</si>
  <si>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</si>
  <si>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</si>
  <si>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</si>
  <si>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</si>
  <si>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</si>
  <si>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</si>
  <si>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</si>
  <si>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</si>
  <si>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</si>
  <si>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</si>
  <si>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</si>
  <si>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</si>
  <si>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</si>
  <si>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</si>
  <si>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</si>
  <si>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</si>
  <si>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</si>
  <si>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</si>
  <si>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</si>
  <si>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</si>
  <si>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</si>
  <si>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</si>
  <si>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</si>
  <si>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</si>
  <si>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</si>
  <si>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</si>
  <si>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</si>
  <si>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</si>
  <si>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</si>
  <si>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</si>
  <si>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</si>
  <si>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</si>
  <si>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</si>
  <si>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</si>
  <si>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</si>
  <si>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</si>
  <si>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</si>
  <si>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</si>
  <si>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</si>
  <si>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</si>
  <si>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</si>
  <si>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</si>
  <si>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</si>
  <si>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</si>
  <si>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</si>
  <si>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</si>
  <si>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</si>
  <si>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</si>
  <si>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</si>
  <si>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</si>
  <si>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</si>
  <si>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</si>
  <si>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</si>
  <si>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</si>
  <si>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</si>
  <si>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</si>
  <si>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</si>
  <si>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</si>
  <si>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</si>
  <si>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</si>
  <si>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</si>
  <si>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</si>
  <si>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</si>
  <si>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</si>
  <si>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</si>
  <si>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</si>
  <si>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</si>
  <si>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</si>
  <si>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</si>
  <si>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</si>
  <si>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</si>
  <si>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</si>
  <si>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</si>
  <si>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</si>
  <si>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</si>
  <si>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</si>
  <si>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</si>
  <si>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</si>
  <si>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</si>
  <si>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</si>
  <si>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</si>
  <si>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</si>
  <si>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</si>
  <si>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</si>
  <si>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</si>
  <si>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</si>
  <si>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</si>
  <si>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</si>
  <si>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</si>
  <si>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</si>
  <si>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</si>
  <si>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</si>
  <si>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</si>
  <si>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</si>
  <si>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</si>
  <si>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</si>
  <si>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</si>
  <si>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</si>
  <si>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</si>
  <si>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</si>
  <si>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</si>
  <si>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</si>
  <si>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</si>
  <si>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</si>
  <si>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</si>
  <si>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</si>
  <si>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</si>
  <si>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</si>
  <si>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</si>
  <si>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</si>
  <si>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</si>
  <si>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</si>
  <si>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</si>
  <si>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</si>
  <si>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</si>
  <si>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</si>
  <si>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</si>
  <si>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</si>
  <si>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</si>
  <si>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</si>
  <si>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</si>
  <si>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</si>
  <si>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</si>
  <si>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</si>
  <si>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</si>
  <si>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</si>
  <si>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</si>
  <si>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</si>
  <si>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</si>
  <si>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</si>
  <si>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</si>
  <si>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</si>
  <si>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</si>
  <si>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</si>
  <si>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</si>
  <si>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</si>
  <si>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</si>
  <si>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</si>
  <si>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</si>
  <si>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</si>
  <si>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</si>
  <si>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</si>
  <si>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</si>
  <si>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</si>
  <si>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</si>
  <si>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</si>
  <si>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</si>
  <si>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</si>
  <si>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</si>
  <si>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</si>
  <si>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</si>
  <si>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</si>
  <si>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</si>
  <si>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</si>
  <si>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</si>
  <si>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</si>
  <si>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</si>
  <si>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</si>
  <si>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</si>
  <si>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</si>
  <si>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</si>
  <si>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</si>
  <si>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</si>
  <si>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</si>
  <si>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</si>
  <si>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</si>
  <si>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</si>
  <si>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</si>
  <si>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</si>
  <si>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</si>
  <si>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</si>
  <si>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</si>
  <si>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</si>
  <si>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</si>
  <si>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</si>
  <si>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</si>
  <si>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</si>
  <si>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</si>
  <si>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</si>
  <si>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</si>
  <si>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</si>
  <si>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</si>
  <si>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</si>
  <si>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</si>
  <si>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</si>
  <si>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</si>
  <si>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</si>
  <si>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</si>
  <si>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</si>
  <si>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</si>
  <si>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</si>
  <si>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</si>
  <si>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</si>
  <si>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</si>
  <si>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</si>
  <si>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</si>
  <si>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</si>
  <si>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</si>
  <si>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</si>
  <si>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</si>
  <si>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</si>
  <si>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</si>
  <si>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</si>
  <si>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</si>
  <si>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</si>
  <si>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</si>
  <si>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</si>
  <si>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</si>
  <si>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</si>
  <si>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</si>
  <si>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</si>
  <si>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</si>
  <si>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</si>
  <si>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</si>
  <si>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</si>
  <si>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</si>
  <si>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</si>
  <si>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</si>
  <si>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</si>
  <si>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</si>
  <si>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</si>
  <si>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</si>
  <si>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</si>
  <si>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</si>
  <si>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</si>
  <si>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</si>
  <si>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</si>
  <si>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</si>
  <si>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</si>
  <si>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</si>
  <si>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</si>
  <si>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</si>
  <si>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</si>
  <si>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</si>
  <si>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</si>
  <si>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</si>
  <si>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</si>
  <si>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</si>
  <si>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</si>
  <si>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</si>
  <si>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</si>
  <si>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</si>
  <si>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</si>
  <si>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</si>
  <si>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</si>
  <si>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</si>
  <si>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</si>
  <si>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</si>
  <si>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</si>
  <si>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</si>
  <si>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</si>
  <si>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</si>
  <si>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</si>
  <si>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</si>
  <si>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</si>
  <si>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</si>
  <si>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</si>
  <si>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</si>
  <si>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</si>
  <si>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</si>
  <si>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</si>
  <si>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</si>
  <si>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</si>
  <si>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</si>
  <si>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</si>
  <si>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</si>
  <si>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</si>
  <si>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</si>
  <si>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</si>
  <si>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</si>
  <si>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</si>
  <si>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</si>
  <si>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</si>
  <si>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</si>
  <si>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</si>
  <si>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</si>
  <si>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</si>
  <si>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</si>
  <si>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</si>
  <si>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</si>
  <si>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</si>
  <si>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</si>
  <si>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</si>
  <si>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</si>
  <si>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</si>
  <si>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</si>
  <si>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</si>
  <si>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</si>
  <si>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</si>
  <si>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</si>
  <si>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</si>
  <si>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</si>
  <si>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</si>
  <si>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</si>
  <si>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</si>
  <si>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</si>
  <si>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</si>
  <si>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</si>
  <si>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</si>
  <si>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</si>
  <si>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</si>
  <si>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</si>
  <si>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</si>
  <si>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</si>
  <si>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</si>
  <si>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</si>
  <si>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</si>
  <si>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</si>
  <si>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</si>
  <si>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</si>
  <si>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</si>
  <si>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</si>
  <si>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</si>
  <si>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</si>
  <si>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</si>
  <si>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</si>
  <si>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</si>
  <si>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</si>
  <si>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</si>
  <si>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</si>
  <si>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</si>
  <si>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</si>
  <si>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</si>
  <si>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</si>
  <si>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</si>
  <si>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</si>
  <si>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</si>
  <si>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</si>
  <si>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</si>
  <si>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</si>
  <si>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</si>
  <si>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</si>
  <si>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</si>
  <si>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</si>
  <si>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</si>
  <si>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</si>
  <si>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</si>
  <si>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</si>
  <si>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</si>
  <si>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</si>
  <si>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</si>
  <si>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</si>
  <si>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</si>
  <si>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</si>
  <si>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</si>
  <si>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</si>
  <si>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</si>
  <si>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</si>
  <si>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</si>
  <si>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</si>
  <si>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</si>
  <si>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</si>
  <si>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</si>
  <si>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</si>
  <si>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</si>
  <si>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</si>
  <si>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</si>
  <si>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</si>
  <si>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</si>
  <si>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</si>
  <si>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</si>
  <si>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</si>
  <si>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</si>
  <si>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</si>
  <si>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</si>
  <si>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</si>
  <si>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</si>
  <si>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</si>
  <si>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</si>
  <si>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</si>
  <si>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</si>
  <si>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</si>
  <si>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</si>
  <si>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</si>
  <si>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</si>
  <si>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</si>
  <si>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</si>
  <si>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</si>
  <si>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</si>
  <si>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</si>
  <si>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</si>
  <si>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</si>
  <si>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</si>
  <si>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</si>
  <si>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</si>
  <si>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</si>
  <si>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</si>
  <si>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</si>
  <si>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</si>
  <si>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</si>
  <si>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</si>
  <si>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</si>
  <si>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</si>
  <si>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</si>
  <si>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</si>
  <si>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</si>
  <si>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</si>
  <si>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</si>
  <si>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</si>
  <si>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</si>
  <si>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</si>
  <si>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</si>
  <si>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</si>
  <si>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</si>
  <si>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</si>
  <si>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</si>
  <si>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</si>
  <si>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</si>
  <si>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</si>
  <si>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</si>
  <si>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</si>
  <si>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</si>
  <si>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</si>
  <si>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</si>
  <si>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</si>
  <si>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</si>
  <si>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</si>
  <si>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</si>
  <si>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</si>
  <si>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</si>
  <si>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</si>
  <si>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</si>
  <si>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</si>
  <si>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</si>
  <si>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</si>
  <si>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</si>
  <si>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</si>
  <si>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</si>
  <si>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</si>
  <si>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</si>
  <si>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</si>
  <si>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</si>
  <si>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</si>
  <si>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</si>
  <si>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</si>
  <si>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</si>
  <si>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</si>
  <si>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</si>
  <si>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</si>
  <si>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</si>
  <si>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</si>
  <si>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</si>
  <si>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</si>
  <si>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</si>
  <si>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</si>
  <si>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</si>
  <si>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</si>
  <si>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</si>
  <si>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</si>
  <si>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</si>
  <si>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</si>
  <si>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</si>
  <si>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</si>
  <si>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</si>
  <si>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</si>
  <si>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</si>
  <si>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</si>
  <si>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</si>
  <si>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</si>
  <si>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</si>
  <si>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</si>
  <si>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</si>
  <si>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</si>
  <si>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</si>
  <si>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</si>
  <si>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</si>
  <si>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</si>
  <si>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</si>
  <si>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</si>
  <si>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</si>
  <si>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</si>
  <si>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</si>
  <si>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</si>
  <si>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</si>
  <si>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</si>
  <si>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</si>
  <si>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</si>
  <si>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</si>
  <si>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</si>
  <si>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</si>
  <si>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</si>
  <si>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</si>
  <si>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</si>
  <si>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</si>
  <si>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</si>
  <si>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</si>
  <si>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</si>
  <si>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</si>
  <si>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</si>
  <si>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</si>
  <si>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</si>
  <si>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</si>
  <si>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</si>
  <si>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</si>
  <si>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</si>
  <si>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</si>
  <si>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</si>
  <si>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</si>
  <si>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</si>
  <si>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</si>
  <si>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</si>
  <si>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</si>
  <si>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</si>
  <si>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</si>
  <si>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</si>
  <si>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</si>
  <si>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</si>
  <si>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</si>
  <si>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</si>
  <si>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</si>
  <si>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</si>
  <si>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</si>
  <si>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</si>
  <si>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</si>
  <si>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</si>
  <si>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</si>
  <si>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</si>
  <si>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</si>
  <si>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</si>
  <si>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</si>
  <si>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</si>
  <si>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</si>
  <si>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</si>
  <si>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</si>
  <si>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</si>
  <si>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</si>
  <si>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</si>
  <si>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</si>
  <si>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</si>
  <si>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</si>
  <si>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</si>
  <si>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</si>
  <si>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</si>
  <si>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</si>
  <si>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</si>
  <si>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</si>
  <si>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</si>
  <si>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</si>
  <si>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</si>
  <si>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</si>
  <si>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</si>
  <si>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</si>
  <si>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</si>
  <si>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</si>
  <si>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</si>
  <si>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</si>
  <si>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</si>
  <si>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</si>
  <si>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</si>
  <si>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</si>
  <si>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</si>
  <si>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</si>
  <si>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</si>
  <si>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</si>
  <si>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</si>
  <si>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</si>
  <si>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</si>
  <si>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</si>
  <si>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</si>
  <si>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</si>
  <si>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</si>
  <si>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</si>
  <si>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</si>
  <si>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</si>
  <si>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</si>
  <si>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</si>
  <si>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</si>
  <si>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</si>
  <si>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</si>
  <si>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</si>
  <si>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</si>
  <si>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</si>
  <si>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</si>
  <si>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</si>
  <si>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</si>
  <si>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</si>
  <si>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</si>
  <si>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</si>
  <si>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</si>
  <si>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</si>
  <si>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</si>
  <si>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</si>
  <si>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</si>
  <si>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</si>
  <si>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</si>
  <si>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</si>
  <si>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</si>
  <si>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</si>
  <si>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</si>
  <si>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</si>
  <si>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</si>
  <si>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</si>
  <si>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</si>
  <si>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</si>
  <si>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</si>
  <si>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</si>
  <si>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</si>
  <si>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</si>
  <si>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</si>
  <si>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</si>
  <si>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</si>
  <si>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</si>
  <si>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</si>
  <si>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</si>
  <si>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</si>
  <si>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</si>
  <si>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</si>
  <si>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</si>
  <si>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</si>
  <si>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</si>
  <si>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</si>
  <si>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</si>
  <si>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</si>
  <si>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</si>
  <si>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</si>
  <si>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</si>
  <si>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</si>
  <si>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</si>
  <si>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</si>
  <si>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</si>
  <si>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</si>
  <si>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</si>
  <si>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</si>
  <si>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</si>
  <si>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</si>
  <si>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</si>
  <si>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</si>
  <si>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</si>
  <si>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</si>
  <si>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</si>
  <si>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</si>
  <si>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</si>
  <si>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</si>
  <si>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</si>
  <si>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</si>
  <si>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</si>
  <si>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</si>
  <si>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</si>
  <si>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</si>
  <si>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</si>
  <si>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</si>
  <si>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</si>
  <si>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</si>
  <si>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</si>
  <si>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</si>
  <si>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</si>
  <si>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</si>
  <si>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</si>
  <si>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</si>
  <si>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</si>
  <si>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</si>
  <si>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</si>
  <si>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</si>
  <si>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</si>
  <si>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</si>
  <si>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</si>
  <si>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</si>
  <si>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</si>
  <si>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</si>
  <si>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</si>
  <si>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</si>
  <si>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</si>
  <si>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</si>
  <si>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</si>
  <si>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</si>
  <si>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</si>
  <si>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</si>
  <si>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</si>
  <si>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</si>
  <si>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</si>
  <si>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</si>
  <si>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</si>
  <si>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</si>
  <si>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</si>
  <si>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</si>
  <si>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</si>
  <si>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</si>
  <si>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</si>
  <si>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</si>
  <si>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</si>
  <si>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</si>
  <si>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</si>
  <si>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</si>
  <si>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</si>
  <si>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</si>
  <si>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</si>
  <si>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</si>
  <si>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</si>
  <si>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</si>
  <si>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</si>
  <si>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</si>
  <si>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</si>
  <si>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</si>
  <si>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</si>
  <si>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</si>
  <si>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</si>
  <si>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</si>
  <si>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</si>
  <si>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</si>
  <si>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</si>
  <si>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</si>
  <si>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</si>
  <si>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</si>
  <si>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</si>
  <si>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</si>
  <si>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</si>
  <si>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</si>
  <si>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</si>
  <si>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</si>
  <si>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</si>
  <si>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</si>
  <si>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</si>
  <si>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</si>
  <si>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</si>
  <si>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</si>
  <si>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</si>
  <si>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</si>
  <si>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</si>
  <si>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</si>
  <si>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</si>
  <si>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</si>
  <si>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</si>
  <si>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</si>
  <si>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</si>
  <si>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</si>
  <si>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</si>
  <si>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</si>
  <si>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</si>
  <si>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</si>
  <si>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</si>
  <si>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</si>
  <si>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</si>
  <si>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</si>
  <si>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</si>
  <si>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</si>
  <si>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</si>
  <si>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</si>
  <si>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</si>
  <si>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</si>
  <si>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</si>
  <si>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</si>
  <si>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</si>
  <si>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</si>
  <si>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</si>
  <si>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</si>
  <si>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</si>
  <si>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</si>
  <si>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</si>
  <si>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</si>
  <si>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</si>
  <si>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</si>
  <si>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</si>
  <si>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</si>
  <si>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</si>
  <si>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</si>
  <si>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</si>
  <si>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</si>
  <si>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</si>
  <si>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</si>
  <si>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</si>
  <si>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</si>
  <si>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</si>
  <si>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</si>
  <si>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</si>
  <si>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</si>
  <si>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</si>
  <si>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</si>
  <si>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</si>
  <si>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</si>
  <si>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</si>
  <si>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</si>
  <si>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</si>
  <si>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</si>
  <si>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</si>
  <si>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</si>
  <si>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</si>
  <si>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</si>
  <si>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</si>
  <si>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</si>
  <si>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</si>
  <si>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</si>
  <si>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</si>
  <si>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</si>
  <si>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</si>
  <si>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</si>
  <si>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</si>
  <si>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</si>
  <si>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</si>
  <si>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</si>
  <si>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</si>
  <si>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</si>
  <si>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</si>
  <si>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</si>
  <si>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</si>
  <si>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</si>
  <si>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</si>
  <si>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</si>
  <si>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</si>
  <si>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</si>
  <si>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</si>
  <si>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</si>
  <si>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</si>
  <si>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</si>
  <si>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</si>
  <si>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</si>
  <si>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</si>
  <si>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</si>
  <si>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</si>
  <si>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</si>
  <si>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</si>
  <si>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</si>
  <si>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</si>
  <si>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</si>
  <si>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</si>
  <si>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</si>
  <si>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</si>
  <si>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</si>
  <si>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</si>
  <si>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</si>
  <si>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</si>
  <si>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</si>
  <si>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</si>
  <si>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</si>
  <si>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</si>
  <si>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</si>
  <si>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</si>
  <si>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</si>
  <si>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</si>
  <si>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</si>
  <si>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</si>
  <si>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</si>
  <si>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</si>
  <si>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</si>
  <si>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</si>
  <si>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</si>
  <si>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</si>
  <si>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</si>
  <si>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</si>
  <si>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</si>
  <si>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</si>
  <si>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</si>
  <si>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</si>
  <si>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</si>
  <si>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</si>
  <si>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</si>
  <si>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</si>
  <si>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</si>
  <si>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</si>
  <si>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</si>
  <si>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</si>
  <si>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</si>
  <si>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</si>
  <si>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</si>
  <si>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</si>
  <si>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</si>
  <si>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</si>
  <si>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</si>
  <si>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</si>
  <si>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</si>
  <si>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</si>
  <si>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</si>
  <si>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</si>
  <si>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</si>
  <si>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</si>
  <si>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</si>
  <si>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</si>
  <si>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</si>
  <si>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</si>
  <si>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</si>
  <si>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</si>
  <si>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</si>
  <si>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</si>
  <si>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</si>
  <si>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</si>
  <si>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</si>
  <si>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</si>
  <si>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</si>
  <si>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</si>
  <si>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</si>
  <si>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</si>
  <si>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</si>
  <si>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</si>
  <si>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</si>
  <si>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</si>
  <si>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</si>
  <si>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</si>
  <si>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</si>
  <si>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</si>
  <si>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</si>
  <si>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</si>
  <si>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</si>
  <si>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</si>
  <si>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</si>
  <si>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</si>
  <si>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</si>
  <si>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</si>
  <si>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</si>
  <si>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</si>
  <si>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</si>
  <si>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</si>
  <si>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</si>
  <si>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</si>
  <si>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</si>
  <si>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</si>
  <si>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</si>
  <si>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</si>
  <si>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</si>
  <si>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</si>
  <si>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</si>
  <si>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</si>
  <si>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</si>
  <si>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</si>
  <si>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</si>
  <si>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</si>
  <si>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</si>
  <si>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</si>
  <si>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</si>
  <si>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</si>
  <si>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</si>
  <si>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</si>
  <si>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</si>
  <si>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</si>
  <si>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</si>
  <si>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</si>
  <si>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</si>
  <si>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</si>
  <si>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</si>
  <si>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</si>
  <si>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</si>
  <si>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</si>
  <si>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</si>
  <si>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</si>
  <si>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</si>
  <si>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</si>
  <si>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</si>
  <si>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</si>
  <si>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</si>
  <si>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</si>
  <si>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</si>
  <si>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</si>
  <si>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</si>
  <si>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</si>
  <si>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</si>
  <si>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</si>
  <si>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</si>
  <si>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</si>
  <si>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</si>
  <si>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</si>
  <si>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</si>
  <si>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</si>
  <si>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</si>
  <si>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</si>
  <si>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</si>
  <si>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</si>
  <si>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</si>
  <si>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</si>
  <si>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</si>
  <si>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</si>
  <si>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</si>
  <si>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</si>
  <si>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</si>
  <si>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</si>
  <si>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</si>
  <si>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</si>
  <si>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</si>
  <si>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</si>
  <si>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</si>
  <si>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</si>
  <si>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</si>
  <si>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</si>
  <si>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</si>
  <si>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</si>
  <si>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</si>
  <si>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</si>
  <si>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</si>
  <si>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</si>
  <si>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</si>
  <si>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</si>
  <si>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</si>
  <si>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</si>
  <si>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</si>
  <si>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</si>
  <si>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</si>
  <si>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</si>
  <si>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</si>
  <si>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</si>
  <si>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</si>
  <si>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</si>
  <si>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</si>
  <si>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</si>
  <si>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</si>
  <si>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</si>
  <si>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</si>
  <si>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</si>
  <si>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</si>
  <si>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</si>
  <si>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</si>
  <si>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</si>
  <si>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</si>
  <si>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</si>
  <si>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</si>
  <si>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</si>
  <si>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</si>
  <si>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</si>
  <si>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</si>
  <si>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</si>
  <si>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</si>
  <si>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</si>
  <si>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</si>
  <si>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</si>
  <si>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</si>
  <si>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</si>
  <si>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</si>
  <si>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</si>
  <si>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</si>
  <si>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</si>
  <si>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</si>
  <si>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</si>
  <si>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</si>
  <si>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</si>
  <si>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</si>
  <si>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</si>
  <si>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</si>
  <si>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</si>
  <si>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</si>
  <si>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</si>
  <si>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</si>
  <si>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</si>
  <si>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</si>
  <si>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</si>
  <si>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</si>
  <si>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</si>
  <si>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</si>
  <si>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</si>
  <si>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</si>
  <si>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</si>
  <si>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</si>
  <si>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</si>
  <si>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</si>
  <si>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</si>
  <si>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</si>
  <si>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</si>
  <si>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</si>
  <si>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</si>
  <si>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</si>
  <si>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</si>
  <si>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</si>
  <si>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</si>
  <si>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</si>
  <si>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</si>
  <si>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</si>
  <si>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</si>
  <si>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</si>
  <si>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</si>
  <si>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</si>
  <si>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</si>
  <si>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</si>
  <si>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</si>
  <si>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</si>
  <si>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</si>
  <si>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</si>
  <si>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</si>
  <si>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</si>
  <si>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</si>
  <si>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</si>
  <si>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</si>
  <si>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</si>
  <si>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</si>
  <si>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</si>
  <si>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</si>
  <si>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</si>
  <si>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</si>
  <si>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</si>
  <si>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</si>
  <si>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</si>
  <si>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</si>
  <si>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</si>
  <si>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</si>
  <si>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</si>
  <si>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</si>
  <si>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</si>
  <si>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</si>
  <si>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</si>
  <si>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</si>
  <si>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</si>
  <si>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</si>
  <si>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</si>
  <si>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</si>
  <si>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</si>
  <si>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</si>
  <si>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</si>
  <si>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</si>
  <si>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</si>
  <si>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</si>
  <si>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</si>
  <si>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</si>
  <si>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</si>
  <si>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</si>
  <si>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</si>
  <si>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</si>
  <si>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</si>
  <si>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</si>
  <si>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</si>
  <si>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</si>
  <si>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</si>
  <si>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</si>
  <si>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</si>
  <si>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</si>
  <si>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</si>
  <si>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</si>
  <si>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</si>
  <si>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</si>
  <si>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</si>
  <si>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</si>
  <si>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</si>
  <si>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</si>
  <si>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</si>
  <si>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</si>
  <si>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</si>
  <si>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</si>
  <si>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</si>
  <si>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</si>
  <si>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</si>
  <si>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</si>
  <si>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</si>
  <si>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</si>
  <si>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</si>
  <si>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</si>
  <si>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</si>
  <si>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</si>
  <si>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</si>
  <si>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</si>
  <si>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</si>
  <si>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</si>
  <si>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</si>
  <si>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</si>
  <si>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</si>
  <si>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</si>
  <si>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</si>
  <si>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</si>
  <si>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</si>
  <si>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</si>
  <si>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</si>
  <si>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</si>
  <si>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</si>
  <si>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</si>
  <si>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</si>
  <si>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</si>
  <si>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</si>
  <si>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</si>
  <si>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</si>
  <si>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</si>
  <si>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</si>
  <si>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</si>
  <si>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</si>
  <si>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</si>
  <si>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</si>
  <si>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</si>
  <si>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</si>
  <si>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</si>
  <si>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</si>
  <si>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</si>
  <si>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</si>
  <si>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</si>
  <si>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</si>
  <si>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</si>
  <si>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</si>
  <si>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</si>
  <si>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</si>
  <si>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</si>
  <si>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</si>
  <si>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</si>
  <si>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</si>
  <si>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</si>
  <si>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</si>
  <si>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</si>
  <si>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</si>
  <si>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</si>
  <si>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</si>
  <si>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</si>
  <si>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</si>
  <si>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</si>
  <si>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</si>
  <si>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</si>
  <si>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</si>
  <si>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</si>
  <si>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</si>
  <si>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</si>
  <si>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</si>
  <si>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</si>
  <si>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</si>
  <si>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</si>
  <si>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</si>
  <si>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</si>
  <si>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</si>
  <si>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</si>
  <si>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</si>
  <si>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</si>
  <si>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</si>
  <si>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</si>
  <si>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</si>
  <si>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</si>
  <si>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</si>
  <si>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</si>
  <si>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</si>
  <si>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</si>
  <si>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</si>
  <si>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</si>
  <si>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</si>
  <si>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</si>
  <si>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</si>
  <si>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</si>
  <si>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</si>
  <si>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</si>
  <si>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</si>
  <si>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</si>
  <si>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</si>
  <si>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</si>
  <si>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</si>
  <si>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</si>
  <si>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</si>
  <si>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</si>
  <si>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</si>
  <si>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</si>
  <si>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</si>
  <si>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</si>
  <si>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</si>
  <si>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</si>
  <si>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</si>
  <si>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</si>
  <si>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</si>
  <si>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</si>
  <si>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</si>
  <si>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</si>
  <si>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</si>
  <si>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</si>
  <si>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</si>
  <si>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</si>
  <si>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</si>
  <si>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</si>
  <si>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</si>
  <si>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</si>
  <si>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</si>
  <si>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</si>
  <si>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</si>
  <si>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</si>
  <si>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</si>
  <si>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</si>
  <si>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</si>
  <si>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</si>
  <si>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</si>
  <si>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</si>
  <si>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</si>
  <si>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</si>
  <si>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</si>
  <si>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</si>
  <si>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</si>
  <si>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</si>
  <si>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</si>
  <si>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</si>
  <si>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</si>
  <si>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</si>
  <si>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</si>
  <si>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</si>
  <si>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</si>
  <si>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</si>
  <si>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</si>
  <si>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</si>
  <si>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</si>
  <si>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</si>
  <si>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</si>
  <si>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</si>
  <si>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</si>
  <si>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</si>
  <si>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</si>
  <si>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</si>
  <si>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</si>
  <si>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</si>
  <si>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</si>
  <si>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</si>
  <si>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</si>
  <si>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</si>
  <si>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</si>
  <si>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</si>
  <si>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</si>
  <si>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</si>
  <si>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</si>
  <si>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</si>
  <si>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</si>
  <si>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</si>
  <si>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</si>
  <si>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</si>
  <si>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</si>
  <si>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</si>
  <si>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</si>
  <si>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</si>
  <si>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</si>
  <si>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</si>
  <si>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</si>
  <si>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</si>
  <si>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</si>
  <si>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</si>
  <si>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</si>
  <si>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</si>
  <si>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</si>
  <si>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</si>
  <si>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</si>
  <si>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</si>
  <si>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</si>
  <si>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</si>
  <si>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</si>
  <si>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</si>
  <si>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</si>
  <si>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</si>
  <si>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</si>
  <si>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</si>
  <si>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</si>
  <si>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</si>
  <si>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</si>
  <si>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</si>
  <si>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</si>
  <si>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</si>
  <si>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</si>
  <si>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</si>
  <si>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</si>
  <si>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</si>
  <si>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</si>
  <si>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</si>
  <si>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</si>
  <si>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</si>
  <si>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</si>
  <si>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</si>
  <si>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</si>
  <si>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</si>
  <si>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</si>
  <si>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</si>
  <si>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</si>
  <si>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</si>
  <si>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</si>
  <si>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</si>
  <si>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</si>
  <si>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</si>
  <si>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</si>
  <si>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</si>
  <si>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</si>
  <si>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</si>
  <si>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</si>
  <si>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</si>
  <si>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</si>
  <si>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</si>
  <si>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</si>
  <si>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</si>
  <si>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</si>
  <si>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</si>
  <si>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</si>
  <si>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</si>
  <si>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</si>
  <si>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</si>
  <si>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</si>
  <si>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</si>
  <si>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</si>
  <si>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</si>
  <si>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</si>
  <si>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</si>
  <si>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</si>
  <si>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</si>
  <si>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</si>
  <si>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</si>
  <si>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</si>
  <si>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</si>
  <si>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</si>
  <si>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</si>
  <si>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</si>
  <si>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</si>
  <si>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</si>
  <si>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</si>
  <si>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</si>
  <si>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</si>
  <si>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</si>
  <si>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</si>
  <si>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</si>
  <si>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</si>
  <si>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</si>
  <si>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</si>
  <si>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</si>
  <si>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</si>
  <si>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</si>
  <si>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</si>
  <si>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</si>
  <si>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</si>
  <si>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</si>
  <si>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</si>
  <si>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</si>
  <si>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</si>
  <si>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</si>
  <si>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</si>
  <si>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</si>
  <si>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</si>
  <si>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</si>
  <si>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</si>
  <si>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</si>
  <si>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</si>
  <si>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</si>
  <si>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</si>
  <si>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</si>
  <si>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</si>
  <si>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</si>
  <si>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</si>
  <si>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</si>
  <si>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</si>
  <si>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</si>
  <si>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</si>
  <si>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</si>
  <si>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</si>
  <si>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</si>
  <si>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</si>
  <si>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</si>
  <si>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</si>
  <si>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</si>
  <si>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</si>
  <si>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</si>
  <si>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</si>
  <si>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</si>
  <si>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</si>
  <si>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</si>
  <si>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</si>
  <si>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</si>
  <si>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</si>
  <si>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</si>
  <si>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</si>
  <si>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</si>
  <si>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</si>
  <si>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</si>
  <si>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</si>
  <si>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</si>
  <si>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</si>
  <si>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</si>
  <si>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</si>
  <si>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</si>
  <si>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</si>
  <si>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</si>
  <si>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</si>
  <si>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</si>
  <si>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</si>
  <si>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</si>
  <si>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</si>
  <si>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</si>
  <si>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</si>
  <si>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</si>
  <si>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</si>
  <si>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</si>
  <si>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</si>
  <si>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</si>
  <si>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</si>
  <si>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</si>
  <si>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</si>
  <si>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</si>
  <si>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</si>
  <si>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</si>
  <si>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</si>
  <si>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</si>
  <si>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</si>
  <si>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</si>
  <si>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</si>
  <si>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</si>
  <si>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</si>
  <si>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</si>
  <si>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</si>
  <si>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</si>
  <si>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</si>
  <si>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</si>
  <si>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</si>
  <si>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</si>
  <si>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</si>
  <si>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</si>
  <si>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</si>
  <si>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</si>
  <si>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</si>
  <si>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</si>
  <si>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</si>
  <si>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</si>
  <si>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</si>
  <si>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</si>
  <si>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</si>
  <si>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</si>
  <si>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</si>
  <si>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</si>
  <si>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</si>
  <si>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</si>
  <si>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</si>
  <si>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</si>
  <si>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</si>
  <si>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</si>
  <si>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</si>
  <si>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</si>
  <si>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</si>
  <si>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</si>
  <si>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</si>
  <si>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</si>
  <si>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</si>
  <si>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</si>
  <si>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</si>
  <si>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</si>
  <si>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</si>
  <si>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</si>
  <si>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</si>
  <si>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</si>
  <si>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</si>
  <si>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</si>
  <si>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</si>
  <si>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</si>
  <si>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</si>
  <si>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</si>
  <si>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</si>
  <si>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</si>
  <si>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</si>
  <si>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</si>
  <si>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</si>
  <si>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</si>
  <si>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</si>
  <si>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</si>
  <si>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</si>
  <si>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</si>
  <si>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</si>
  <si>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</si>
  <si>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</si>
  <si>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</si>
  <si>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</si>
  <si>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</si>
  <si>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</si>
  <si>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</si>
  <si>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</si>
  <si>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</si>
  <si>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</si>
  <si>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</si>
  <si>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</si>
  <si>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</si>
  <si>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</si>
  <si>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</si>
  <si>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</si>
  <si>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</si>
  <si>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</si>
  <si>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</si>
  <si>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</si>
  <si>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</si>
  <si>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</si>
  <si>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</si>
  <si>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</si>
  <si>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</si>
  <si>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</si>
  <si>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</si>
  <si>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</si>
  <si>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</si>
  <si>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</si>
  <si>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</si>
  <si>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</si>
  <si>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</si>
  <si>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</si>
  <si>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</si>
  <si>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</si>
  <si>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</si>
  <si>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</si>
  <si>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</si>
  <si>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</si>
  <si>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</si>
  <si>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</si>
  <si>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</si>
  <si>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</si>
  <si>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</si>
  <si>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</si>
  <si>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</si>
  <si>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</si>
  <si>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</si>
  <si>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</si>
  <si>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</si>
  <si>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</si>
  <si>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</si>
  <si>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</si>
  <si>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</si>
  <si>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</si>
  <si>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</si>
  <si>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</si>
  <si>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</si>
  <si>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</si>
  <si>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</si>
  <si>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</si>
  <si>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</si>
  <si>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</si>
  <si>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</si>
  <si>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</si>
  <si>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</si>
  <si>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</si>
  <si>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</si>
  <si>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</si>
  <si>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</si>
  <si>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</si>
  <si>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</si>
  <si>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</si>
  <si>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</si>
  <si>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</si>
  <si>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</si>
  <si>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</si>
  <si>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</si>
  <si>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</si>
  <si>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</si>
  <si>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</si>
  <si>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</si>
  <si>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</si>
  <si>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</si>
  <si>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</si>
  <si>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</si>
  <si>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</si>
  <si>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</si>
  <si>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</si>
  <si>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</si>
  <si>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</si>
  <si>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</si>
  <si>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</si>
  <si>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</si>
  <si>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</si>
  <si>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</si>
  <si>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</si>
  <si>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</si>
  <si>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</si>
  <si>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</si>
  <si>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</si>
  <si>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</si>
  <si>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</si>
  <si>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</si>
  <si>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</si>
  <si>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</si>
  <si>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</si>
  <si>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</si>
  <si>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</si>
  <si>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</si>
  <si>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</si>
  <si>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</si>
  <si>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</si>
  <si>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</si>
  <si>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</si>
  <si>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</si>
  <si>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</si>
  <si>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</si>
  <si>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</si>
  <si>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</si>
  <si>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</si>
  <si>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</si>
  <si>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</si>
  <si>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</si>
  <si>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</si>
  <si>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</si>
  <si>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</si>
  <si>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</si>
  <si>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</si>
  <si>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</si>
  <si>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</si>
  <si>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</si>
  <si>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</si>
  <si>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</si>
  <si>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</si>
  <si>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</si>
  <si>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</si>
  <si>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</si>
  <si>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</si>
  <si>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</si>
  <si>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</si>
  <si>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</si>
  <si>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</si>
  <si>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</si>
  <si>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</si>
  <si>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</si>
  <si>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</si>
  <si>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</si>
  <si>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</si>
  <si>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</si>
  <si>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</si>
  <si>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</si>
  <si>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</si>
  <si>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</si>
  <si>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</si>
  <si>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</si>
  <si>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</si>
  <si>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</si>
  <si>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</si>
  <si>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</si>
  <si>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</si>
  <si>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</si>
  <si>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</si>
  <si>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</si>
  <si>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</si>
  <si>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</si>
  <si>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</si>
  <si>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</si>
  <si>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</si>
  <si>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</si>
  <si>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</si>
  <si>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</si>
  <si>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</si>
  <si>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</si>
  <si>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</si>
  <si>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</si>
  <si>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</si>
  <si>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</si>
  <si>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</si>
  <si>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</si>
  <si>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</si>
  <si>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</si>
  <si>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</si>
  <si>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</si>
  <si>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</si>
  <si>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</si>
  <si>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</si>
  <si>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</si>
  <si>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</si>
  <si>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</si>
  <si>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</si>
  <si>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</si>
  <si>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</si>
  <si>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</si>
  <si>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</si>
  <si>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</si>
  <si>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</si>
  <si>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</si>
  <si>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</si>
  <si>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</si>
  <si>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</si>
  <si>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</si>
  <si>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</si>
  <si>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</si>
  <si>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</si>
  <si>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</si>
  <si>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</si>
  <si>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</si>
  <si>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</si>
  <si>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</si>
  <si>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</si>
  <si>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</si>
  <si>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</si>
  <si>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</si>
  <si>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</si>
  <si>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</si>
  <si>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</si>
  <si>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</si>
  <si>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</si>
  <si>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</si>
  <si>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</si>
  <si>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</si>
  <si>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</si>
  <si>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</si>
  <si>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</si>
  <si>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</si>
  <si>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</si>
  <si>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</si>
  <si>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</si>
  <si>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</si>
  <si>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</si>
  <si>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</si>
  <si>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</si>
  <si>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</si>
  <si>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</si>
  <si>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</si>
  <si>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</si>
  <si>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</si>
  <si>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</si>
  <si>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</si>
  <si>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</si>
  <si>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</si>
  <si>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</si>
  <si>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</si>
  <si>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</si>
  <si>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</si>
  <si>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</si>
  <si>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</si>
  <si>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</si>
  <si>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</si>
  <si>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</si>
  <si>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</si>
  <si>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</si>
  <si>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</si>
  <si>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</si>
  <si>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</si>
  <si>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</si>
  <si>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</si>
  <si>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</si>
  <si>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</si>
  <si>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</si>
  <si>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</si>
  <si>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</si>
  <si>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</si>
  <si>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</si>
  <si>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</si>
  <si>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</si>
  <si>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</si>
  <si>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</si>
  <si>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</si>
  <si>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</si>
  <si>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</si>
  <si>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</si>
  <si>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</si>
  <si>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</si>
  <si>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</si>
  <si>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</si>
  <si>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</si>
  <si>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</si>
  <si>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</si>
  <si>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</si>
  <si>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</si>
  <si>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</si>
  <si>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</si>
  <si>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</si>
  <si>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</si>
  <si>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</si>
  <si>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</si>
  <si>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</si>
  <si>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</si>
  <si>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</si>
  <si>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</si>
  <si>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</si>
  <si>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</si>
  <si>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</si>
  <si>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</si>
  <si>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</si>
  <si>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</si>
  <si>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</si>
  <si>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</si>
  <si>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</si>
  <si>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</si>
  <si>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</si>
  <si>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</si>
  <si>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</si>
  <si>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</si>
  <si>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</si>
  <si>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</si>
  <si>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</si>
  <si>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</si>
  <si>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</si>
  <si>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</si>
  <si>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</si>
  <si>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</si>
  <si>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</si>
  <si>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</si>
  <si>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</si>
  <si>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</si>
  <si>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</si>
  <si>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</si>
  <si>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</si>
  <si>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</si>
  <si>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</si>
  <si>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</si>
  <si>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</si>
  <si>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</si>
  <si>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</si>
  <si>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</si>
  <si>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</si>
  <si>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</si>
  <si>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</si>
  <si>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</si>
  <si>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</si>
  <si>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</si>
  <si>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</si>
  <si>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</si>
  <si>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</si>
  <si>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</si>
  <si>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</si>
  <si>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</si>
  <si>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</si>
  <si>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</si>
  <si>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</si>
  <si>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</si>
  <si>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</si>
  <si>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</si>
  <si>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</si>
  <si>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</si>
  <si>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</si>
  <si>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</si>
  <si>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</si>
  <si>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</si>
  <si>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</si>
  <si>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</si>
  <si>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</si>
  <si>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</si>
  <si>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</si>
  <si>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</si>
  <si>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</si>
  <si>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</si>
  <si>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</si>
  <si>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</si>
  <si>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</si>
  <si>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</si>
  <si>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</si>
  <si>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</si>
  <si>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</si>
  <si>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</si>
  <si>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</si>
  <si>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</si>
  <si>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</si>
  <si>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</si>
  <si>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</si>
  <si>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</si>
  <si>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</si>
  <si>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</si>
  <si>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</si>
  <si>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</si>
  <si>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</si>
  <si>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</si>
  <si>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</si>
  <si>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</si>
  <si>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</si>
  <si>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</si>
  <si>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</si>
  <si>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</si>
  <si>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</si>
  <si>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</si>
  <si>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</si>
  <si>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</si>
  <si>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</si>
  <si>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</si>
  <si>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</si>
  <si>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</si>
  <si>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</si>
  <si>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</si>
  <si>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</si>
  <si>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</si>
  <si>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</si>
  <si>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</si>
  <si>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</si>
  <si>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</si>
  <si>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</si>
  <si>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</si>
  <si>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</si>
  <si>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</si>
  <si>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</si>
  <si>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</si>
  <si>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</si>
  <si>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</si>
  <si>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</si>
  <si>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</si>
  <si>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</si>
  <si>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</si>
  <si>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</si>
  <si>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</si>
  <si>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</si>
  <si>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</si>
  <si>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</si>
  <si>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</si>
  <si>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</si>
  <si>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</si>
  <si>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</si>
  <si>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</si>
  <si>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</si>
  <si>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</si>
  <si>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</si>
  <si>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</si>
  <si>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</si>
  <si>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</si>
  <si>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</si>
  <si>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</si>
  <si>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</si>
  <si>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</si>
  <si>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</si>
  <si>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</si>
  <si>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</si>
  <si>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</si>
  <si>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</si>
  <si>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</si>
  <si>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</si>
  <si>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</si>
  <si>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</si>
  <si>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</si>
  <si>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</si>
  <si>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</si>
  <si>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</si>
  <si>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</si>
  <si>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</si>
  <si>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</si>
  <si>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</si>
  <si>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</si>
  <si>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</si>
  <si>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</si>
  <si>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</si>
  <si>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</si>
  <si>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</si>
  <si>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</si>
  <si>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</si>
  <si>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</si>
  <si>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</si>
  <si>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</si>
  <si>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</si>
  <si>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</si>
  <si>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</si>
  <si>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</si>
  <si>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</si>
  <si>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</si>
  <si>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</si>
  <si>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</si>
  <si>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</si>
  <si>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</si>
  <si>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</si>
  <si>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</si>
  <si>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</si>
  <si>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</si>
  <si>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</si>
  <si>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</si>
  <si>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</si>
  <si>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</si>
  <si>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</si>
  <si>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</si>
  <si>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</si>
  <si>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</si>
  <si>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</si>
  <si>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</si>
  <si>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</si>
  <si>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</si>
  <si>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</si>
  <si>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</si>
  <si>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</si>
  <si>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</si>
  <si>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</si>
  <si>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</si>
  <si>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</si>
  <si>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</si>
  <si>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</si>
  <si>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</si>
  <si>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</si>
  <si>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</si>
  <si>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</si>
  <si>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</si>
  <si>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</si>
  <si>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</si>
  <si>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</si>
  <si>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</si>
  <si>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</si>
  <si>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</si>
  <si>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</si>
  <si>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</si>
  <si>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</si>
  <si>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</si>
  <si>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</si>
  <si>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</si>
  <si>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</si>
  <si>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</si>
  <si>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</si>
  <si>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</si>
  <si>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</si>
  <si>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</si>
  <si>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</si>
  <si>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</si>
  <si>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</si>
  <si>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</si>
  <si>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</si>
  <si>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</si>
  <si>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</si>
  <si>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</si>
  <si>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</si>
  <si>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</si>
  <si>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</si>
  <si>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</si>
  <si>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</si>
  <si>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</si>
  <si>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</si>
  <si>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</si>
  <si>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</si>
  <si>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</si>
  <si>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</si>
  <si>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</si>
  <si>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</si>
  <si>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</si>
  <si>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</si>
  <si>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</si>
  <si>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</si>
  <si>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</si>
  <si>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</si>
  <si>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</si>
  <si>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</si>
  <si>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</si>
  <si>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</si>
  <si>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</si>
  <si>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</si>
  <si>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</si>
  <si>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</si>
  <si>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</si>
  <si>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</si>
  <si>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</si>
  <si>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</si>
  <si>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</si>
  <si>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</si>
  <si>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</si>
  <si>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</si>
  <si>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</si>
  <si>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</si>
  <si>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</si>
  <si>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</si>
  <si>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</si>
  <si>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</si>
  <si>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</si>
  <si>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</si>
  <si>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</si>
  <si>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</si>
  <si>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</si>
  <si>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</si>
  <si>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</si>
  <si>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</si>
  <si>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</si>
  <si>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</si>
  <si>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</si>
  <si>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</si>
  <si>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</si>
  <si>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</si>
  <si>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</si>
  <si>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</si>
  <si>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</si>
  <si>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</si>
  <si>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</si>
  <si>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</si>
  <si>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</si>
  <si>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</si>
  <si>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</si>
  <si>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</si>
  <si>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</si>
  <si>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</si>
  <si>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</si>
  <si>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</si>
  <si>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</si>
  <si>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</si>
  <si>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</si>
  <si>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</si>
  <si>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</si>
  <si>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</si>
  <si>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</si>
  <si>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</si>
  <si>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</si>
  <si>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</si>
  <si>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</si>
  <si>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</si>
  <si>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</si>
  <si>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</si>
  <si>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</si>
  <si>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</si>
  <si>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</si>
  <si>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</si>
  <si>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</si>
  <si>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</si>
  <si>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</si>
  <si>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</si>
  <si>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</si>
  <si>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</si>
  <si>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</si>
  <si>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</si>
  <si>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</si>
  <si>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</si>
  <si>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</si>
  <si>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</si>
  <si>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</si>
  <si>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</si>
  <si>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</si>
  <si>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</si>
  <si>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</si>
  <si>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</si>
  <si>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</si>
  <si>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</si>
  <si>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</si>
  <si>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</si>
  <si>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</si>
  <si>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</si>
  <si>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</si>
  <si>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</si>
  <si>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</si>
  <si>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</si>
  <si>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</si>
  <si>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</si>
  <si>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</si>
  <si>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</si>
  <si>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</si>
  <si>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</si>
  <si>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</si>
  <si>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</si>
  <si>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</si>
  <si>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</si>
  <si>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</si>
  <si>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</si>
  <si>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</si>
  <si>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</si>
  <si>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</si>
  <si>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</si>
  <si>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</si>
  <si>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</si>
  <si>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</si>
  <si>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</si>
  <si>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</si>
  <si>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</si>
  <si>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</si>
  <si>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</si>
  <si>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</si>
  <si>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</si>
  <si>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</si>
  <si>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</si>
  <si>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</si>
  <si>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</si>
  <si>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</si>
  <si>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</si>
  <si>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</si>
  <si>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</si>
  <si>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</si>
  <si>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</si>
  <si>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</si>
  <si>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</si>
  <si>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</si>
  <si>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</si>
  <si>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</si>
  <si>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</si>
  <si>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</si>
  <si>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</si>
  <si>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</si>
  <si>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</si>
  <si>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</si>
  <si>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</si>
  <si>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</si>
  <si>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</si>
  <si>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</si>
  <si>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</si>
  <si>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</si>
  <si>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</si>
  <si>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</si>
  <si>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</si>
  <si>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</si>
  <si>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</si>
  <si>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</si>
  <si>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</si>
  <si>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</si>
  <si>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</si>
  <si>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</si>
  <si>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</si>
  <si>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</si>
  <si>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</si>
  <si>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</si>
  <si>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</si>
  <si>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</si>
  <si>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</si>
  <si>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</si>
  <si>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</si>
  <si>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</si>
  <si>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</si>
  <si>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</si>
  <si>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</si>
  <si>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</si>
  <si>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</si>
  <si>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</si>
  <si>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</si>
  <si>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</si>
  <si>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</si>
  <si>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</si>
  <si>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</si>
  <si>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</si>
  <si>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</si>
  <si>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</si>
  <si>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</si>
  <si>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</si>
  <si>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</si>
  <si>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</si>
  <si>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</si>
  <si>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</si>
  <si>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</si>
  <si>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</si>
  <si>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</si>
  <si>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</si>
  <si>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</si>
  <si>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</si>
  <si>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</si>
  <si>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</si>
  <si>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</si>
  <si>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</si>
  <si>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</si>
  <si>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</si>
  <si>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</si>
  <si>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</si>
  <si>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</si>
  <si>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</si>
  <si>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</si>
  <si>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</si>
  <si>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</si>
  <si>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</si>
  <si>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</si>
  <si>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</si>
  <si>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</si>
  <si>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</si>
  <si>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</si>
  <si>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</si>
  <si>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</si>
  <si>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</si>
  <si>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</si>
  <si>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</si>
  <si>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</si>
  <si>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</si>
  <si>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</si>
  <si>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</si>
  <si>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</si>
  <si>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</si>
  <si>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</si>
  <si>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</si>
  <si>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</si>
  <si>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</si>
  <si>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</si>
  <si>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</si>
  <si>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</si>
  <si>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</si>
  <si>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</si>
  <si>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</si>
  <si>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</si>
  <si>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</si>
  <si>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</si>
  <si>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</si>
  <si>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</si>
  <si>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</si>
  <si>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</si>
  <si>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</si>
  <si>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</si>
  <si>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</si>
  <si>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</si>
  <si>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</si>
  <si>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</si>
  <si>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</si>
  <si>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</si>
  <si>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</si>
  <si>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</si>
  <si>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</si>
  <si>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</si>
  <si>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</si>
  <si>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</si>
  <si>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</si>
  <si>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</si>
  <si>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</si>
  <si>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</si>
  <si>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</si>
  <si>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</si>
  <si>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</si>
  <si>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</si>
  <si>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</si>
  <si>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</si>
  <si>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</si>
  <si>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</si>
  <si>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</si>
  <si>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</si>
  <si>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</si>
  <si>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</si>
  <si>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</si>
  <si>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</si>
  <si>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</si>
  <si>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</si>
  <si>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</si>
  <si>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</si>
  <si>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</si>
  <si>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</si>
  <si>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</si>
  <si>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</si>
  <si>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</si>
  <si>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</si>
  <si>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</si>
  <si>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</si>
  <si>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</si>
  <si>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</si>
  <si>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</si>
  <si>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</si>
  <si>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</si>
  <si>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</si>
  <si>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</si>
  <si>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</si>
  <si>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</si>
  <si>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</si>
  <si>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</si>
  <si>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</si>
  <si>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</si>
  <si>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</si>
  <si>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</si>
  <si>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</si>
  <si>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</si>
  <si>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</si>
  <si>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</si>
  <si>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</si>
  <si>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</si>
  <si>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</si>
  <si>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</si>
  <si>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</si>
  <si>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</si>
  <si>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</si>
  <si>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</si>
  <si>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</si>
  <si>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</si>
  <si>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</si>
  <si>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</si>
  <si>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</si>
  <si>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</si>
  <si>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</si>
  <si>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</si>
  <si>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</si>
  <si>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</si>
  <si>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</si>
  <si>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</si>
  <si>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</si>
  <si>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</si>
  <si>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</si>
  <si>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</si>
  <si>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</si>
  <si>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</si>
  <si>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</si>
  <si>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</si>
  <si>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</si>
  <si>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</si>
  <si>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</si>
  <si>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</si>
  <si>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</si>
  <si>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</si>
  <si>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</si>
  <si>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</si>
  <si>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</si>
  <si>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</si>
  <si>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</si>
  <si>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</si>
  <si>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</si>
  <si>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</si>
  <si>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</si>
  <si>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</si>
  <si>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</si>
  <si>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</si>
  <si>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</si>
  <si>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</si>
  <si>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</si>
  <si>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</si>
  <si>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</si>
  <si>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</si>
  <si>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</si>
  <si>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</si>
  <si>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</si>
  <si>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</si>
  <si>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</si>
  <si>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</si>
  <si>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</si>
  <si>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</si>
  <si>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</si>
  <si>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</si>
  <si>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</si>
  <si>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</si>
  <si>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</si>
  <si>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</si>
  <si>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</si>
  <si>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</si>
  <si>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</si>
  <si>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</si>
  <si>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</si>
  <si>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</si>
  <si>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</si>
  <si>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</si>
  <si>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</si>
  <si>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</si>
  <si>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</si>
  <si>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</si>
  <si>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</si>
  <si>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</si>
  <si>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</si>
  <si>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</si>
  <si>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</si>
  <si>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</si>
  <si>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</si>
  <si>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</si>
  <si>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</si>
  <si>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</si>
  <si>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</si>
  <si>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</si>
  <si>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</si>
  <si>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</si>
  <si>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</si>
  <si>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</si>
  <si>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</si>
  <si>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</si>
  <si>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</si>
  <si>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</si>
  <si>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</si>
  <si>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</si>
  <si>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</si>
  <si>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</si>
  <si>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</si>
  <si>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</si>
  <si>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</si>
  <si>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</si>
  <si>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</si>
  <si>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</si>
  <si>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</si>
  <si>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</si>
  <si>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</si>
  <si>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</si>
  <si>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</si>
  <si>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</si>
  <si>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</si>
  <si>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</si>
  <si>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</si>
  <si>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</si>
  <si>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</si>
  <si>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</si>
  <si>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</si>
  <si>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</si>
  <si>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</si>
  <si>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</si>
  <si>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</si>
  <si>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</si>
  <si>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</si>
  <si>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</si>
  <si>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</si>
  <si>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</si>
  <si>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</si>
  <si>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</si>
  <si>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</si>
  <si>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</si>
  <si>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</si>
  <si>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</si>
  <si>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</si>
  <si>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</si>
  <si>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</si>
  <si>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</si>
  <si>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</si>
  <si>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</si>
  <si>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</si>
  <si>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</si>
  <si>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</si>
  <si>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</si>
  <si>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</si>
  <si>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</si>
  <si>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</si>
  <si>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</si>
  <si>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</si>
  <si>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</si>
  <si>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</si>
  <si>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</si>
  <si>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</si>
  <si>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</si>
  <si>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</si>
  <si>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</si>
  <si>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</si>
  <si>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</si>
  <si>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</si>
  <si>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</si>
  <si>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</si>
  <si>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</si>
  <si>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</si>
  <si>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</si>
  <si>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</si>
  <si>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</si>
  <si>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</si>
  <si>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</si>
  <si>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</si>
  <si>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</si>
  <si>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</si>
  <si>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</si>
  <si>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</si>
  <si>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</si>
  <si>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</si>
  <si>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</si>
  <si>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</si>
  <si>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</si>
  <si>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</si>
  <si>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</si>
  <si>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</si>
  <si>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</si>
  <si>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</si>
  <si>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</si>
  <si>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</si>
  <si>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</si>
  <si>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</si>
  <si>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</si>
  <si>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</si>
  <si>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</si>
  <si>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</si>
  <si>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</si>
  <si>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</si>
  <si>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</si>
  <si>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</si>
  <si>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</si>
  <si>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</si>
  <si>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</si>
  <si>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</si>
  <si>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</si>
  <si>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</si>
  <si>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</si>
  <si>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</si>
  <si>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</si>
  <si>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</si>
  <si>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</si>
  <si>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</si>
  <si>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</si>
  <si>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</si>
  <si>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</si>
  <si>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</si>
  <si>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</si>
  <si>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</si>
  <si>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</si>
  <si>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</si>
  <si>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</si>
  <si>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</si>
  <si>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</si>
  <si>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</si>
  <si>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</si>
  <si>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</si>
  <si>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</si>
  <si>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</si>
  <si>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</si>
  <si>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</si>
  <si>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</si>
  <si>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</si>
  <si>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</si>
  <si>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</si>
  <si>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</si>
  <si>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</si>
  <si>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</si>
  <si>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</si>
  <si>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</si>
  <si>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</si>
  <si>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</si>
  <si>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</si>
  <si>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</si>
  <si>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</si>
  <si>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</si>
  <si>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</si>
  <si>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</si>
  <si>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</si>
  <si>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</si>
  <si>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</si>
  <si>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</si>
  <si>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</si>
  <si>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</si>
  <si>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</si>
  <si>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</si>
  <si>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</si>
  <si>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</si>
  <si>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</si>
  <si>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</si>
  <si>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</si>
  <si>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</si>
  <si>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</si>
  <si>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</si>
  <si>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</si>
  <si>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</si>
  <si>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</si>
  <si>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</si>
  <si>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</si>
  <si>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</si>
  <si>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</si>
  <si>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</si>
  <si>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</si>
  <si>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</si>
  <si>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</si>
  <si>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</si>
  <si>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</si>
  <si>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</si>
  <si>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</si>
  <si>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</si>
  <si>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</si>
  <si>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</si>
  <si>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</si>
  <si>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</si>
  <si>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</si>
  <si>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</si>
  <si>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</si>
  <si>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</si>
  <si>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</si>
  <si>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</si>
  <si>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</si>
  <si>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</si>
  <si>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</si>
  <si>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</si>
  <si>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</si>
  <si>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</si>
  <si>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</si>
  <si>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</si>
  <si>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</si>
  <si>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</si>
  <si>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</si>
  <si>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</si>
  <si>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</si>
  <si>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</si>
  <si>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</si>
  <si>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</si>
  <si>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</si>
  <si>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</si>
  <si>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</si>
  <si>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</si>
  <si>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</si>
  <si>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</si>
  <si>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</si>
  <si>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</si>
  <si>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</si>
  <si>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</si>
  <si>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</si>
  <si>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</si>
  <si>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</si>
  <si>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</si>
  <si>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</si>
  <si>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</si>
  <si>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</si>
  <si>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</si>
  <si>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</si>
  <si>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</si>
  <si>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</si>
  <si>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</si>
  <si>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</si>
  <si>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</si>
  <si>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</si>
  <si>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</si>
  <si>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</si>
  <si>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</si>
  <si>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</si>
  <si>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</si>
  <si>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</si>
  <si>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</si>
  <si>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</si>
  <si>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</si>
  <si>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</si>
  <si>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</si>
  <si>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</si>
  <si>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</si>
  <si>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</si>
  <si>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</si>
  <si>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</si>
  <si>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</si>
  <si>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</si>
  <si>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</si>
  <si>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</si>
  <si>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</si>
  <si>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</si>
  <si>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</si>
  <si>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</si>
  <si>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</si>
  <si>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</si>
  <si>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</si>
  <si>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</si>
  <si>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</si>
  <si>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</si>
  <si>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</si>
  <si>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</si>
  <si>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</si>
  <si>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</si>
  <si>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</si>
  <si>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</si>
  <si>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</si>
  <si>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</si>
  <si>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</si>
  <si>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</si>
  <si>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</si>
  <si>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</si>
  <si>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</si>
  <si>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</si>
  <si>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</si>
  <si>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</si>
  <si>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</si>
  <si>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</si>
  <si>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</si>
  <si>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</si>
  <si>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</si>
  <si>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</si>
  <si>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</si>
  <si>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</si>
  <si>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</si>
  <si>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</si>
  <si>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</si>
  <si>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</si>
  <si>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</si>
  <si>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</si>
  <si>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</si>
  <si>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</si>
  <si>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</si>
  <si>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</si>
  <si>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</si>
  <si>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</si>
  <si>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</si>
  <si>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</si>
  <si>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</si>
  <si>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</si>
  <si>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</si>
  <si>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</si>
  <si>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</si>
  <si>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</si>
  <si>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</si>
  <si>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</si>
  <si>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</si>
  <si>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</si>
  <si>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</si>
  <si>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</si>
  <si>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</si>
  <si>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</si>
  <si>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</si>
  <si>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</si>
  <si>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</si>
  <si>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</si>
  <si>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</si>
  <si>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</si>
  <si>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</si>
  <si>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</si>
  <si>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</si>
  <si>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</si>
  <si>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</si>
  <si>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</si>
  <si>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</si>
  <si>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</si>
  <si>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</si>
  <si>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</si>
  <si>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</si>
  <si>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</si>
  <si>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</si>
  <si>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</si>
  <si>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</si>
  <si>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</si>
  <si>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</si>
  <si>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</si>
  <si>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</si>
  <si>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</si>
  <si>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</si>
  <si>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</si>
  <si>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</si>
  <si>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</si>
  <si>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</si>
  <si>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</si>
  <si>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</si>
  <si>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</si>
  <si>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</si>
  <si>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</si>
  <si>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</si>
  <si>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</si>
  <si>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</si>
  <si>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</si>
  <si>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</si>
  <si>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</si>
  <si>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</si>
  <si>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</si>
  <si>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</si>
  <si>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</si>
  <si>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</si>
  <si>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</si>
  <si>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</si>
  <si>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</si>
  <si>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</si>
  <si>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</si>
  <si>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</si>
  <si>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</si>
  <si>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</si>
  <si>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</si>
  <si>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</si>
  <si>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</si>
  <si>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</si>
  <si>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</si>
  <si>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</si>
  <si>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</si>
  <si>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</si>
  <si>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</si>
  <si>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</si>
  <si>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</si>
  <si>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</si>
  <si>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</si>
  <si>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</si>
  <si>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</si>
  <si>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</si>
  <si>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</si>
  <si>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</si>
  <si>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</si>
  <si>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</si>
  <si>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</si>
  <si>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</si>
  <si>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</si>
  <si>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</si>
  <si>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</si>
  <si>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</si>
  <si>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</si>
  <si>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</si>
  <si>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</si>
  <si>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</si>
  <si>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</si>
  <si>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</si>
  <si>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</si>
  <si>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</si>
  <si>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</si>
  <si>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</si>
  <si>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</si>
  <si>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</si>
  <si>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</si>
  <si>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</si>
  <si>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</si>
  <si>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</si>
  <si>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</si>
  <si>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</si>
  <si>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</si>
  <si>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</si>
  <si>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</si>
  <si>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</si>
  <si>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</si>
  <si>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</si>
  <si>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</si>
  <si>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</si>
  <si>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</si>
  <si>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</si>
  <si>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</si>
  <si>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</si>
  <si>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</si>
  <si>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</si>
  <si>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</si>
  <si>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</si>
  <si>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</si>
  <si>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</si>
  <si>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</si>
  <si>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</si>
  <si>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</si>
  <si>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</si>
  <si>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</si>
  <si>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</si>
  <si>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</si>
  <si>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</si>
  <si>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</si>
  <si>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</si>
  <si>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</si>
  <si>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</si>
  <si>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</si>
  <si>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</si>
  <si>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</si>
  <si>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</si>
  <si>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</si>
  <si>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</si>
  <si>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</si>
  <si>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</si>
  <si>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</si>
  <si>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</si>
  <si>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</si>
  <si>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</si>
  <si>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</si>
  <si>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</si>
  <si>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</si>
  <si>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</si>
  <si>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</si>
  <si>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</si>
  <si>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</si>
  <si>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</si>
  <si>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</si>
  <si>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</si>
  <si>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</si>
  <si>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</si>
  <si>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</si>
  <si>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</si>
  <si>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</si>
  <si>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</si>
  <si>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</si>
  <si>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</si>
  <si>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</si>
  <si>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</si>
  <si>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</si>
  <si>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</si>
  <si>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</si>
  <si>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</si>
  <si>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</si>
  <si>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</si>
  <si>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</si>
  <si>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</si>
  <si>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</si>
  <si>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</si>
  <si>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</si>
  <si>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</si>
  <si>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</si>
  <si>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</si>
  <si>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</si>
  <si>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</si>
  <si>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</si>
  <si>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</si>
  <si>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</si>
  <si>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</si>
  <si>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</si>
  <si>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</si>
  <si>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</si>
  <si>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</si>
  <si>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</si>
  <si>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</si>
  <si>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</si>
  <si>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</si>
  <si>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</si>
  <si>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</si>
  <si>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</si>
  <si>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</si>
  <si>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</si>
  <si>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</si>
  <si>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</si>
  <si>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</si>
  <si>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</si>
  <si>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</si>
  <si>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</si>
  <si>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</si>
  <si>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</si>
  <si>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</si>
  <si>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</si>
  <si>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</si>
  <si>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</si>
  <si>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</si>
  <si>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</si>
  <si>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</si>
  <si>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</si>
  <si>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</si>
  <si>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</si>
  <si>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</si>
  <si>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</si>
  <si>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</si>
  <si>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</si>
  <si>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</si>
  <si>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</si>
  <si>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</si>
  <si>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</si>
  <si>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</si>
  <si>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</si>
  <si>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</si>
  <si>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</si>
  <si>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</si>
  <si>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</si>
  <si>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</si>
  <si>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</si>
  <si>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</si>
  <si>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</si>
  <si>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</si>
  <si>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</si>
  <si>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</si>
  <si>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</si>
  <si>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</si>
  <si>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</si>
  <si>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</si>
  <si>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</si>
  <si>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</si>
  <si>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</si>
  <si>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</si>
  <si>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</si>
  <si>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</si>
  <si>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</si>
  <si>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</si>
  <si>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</si>
  <si>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</si>
  <si>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</si>
  <si>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</si>
  <si>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</si>
  <si>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</si>
  <si>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</si>
  <si>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</si>
  <si>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</si>
  <si>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</si>
  <si>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</si>
  <si>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</si>
  <si>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</si>
  <si>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</si>
  <si>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</si>
  <si>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</si>
  <si>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</si>
  <si>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</si>
  <si>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</si>
  <si>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</si>
  <si>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</si>
  <si>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</si>
  <si>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</si>
  <si>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</si>
  <si>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</si>
  <si>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</si>
  <si>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</si>
  <si>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</si>
  <si>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</si>
  <si>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</si>
  <si>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</si>
  <si>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</si>
  <si>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</si>
  <si>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</si>
  <si>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</si>
  <si>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</si>
  <si>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</si>
  <si>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</si>
  <si>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</si>
  <si>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</si>
  <si>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</si>
  <si>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</si>
  <si>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</si>
  <si>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</si>
  <si>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</si>
  <si>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</si>
  <si>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</si>
  <si>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</si>
  <si>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</si>
  <si>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</si>
  <si>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</si>
  <si>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</si>
  <si>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</si>
  <si>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</si>
  <si>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</si>
  <si>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</si>
  <si>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</si>
  <si>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</si>
  <si>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</si>
  <si>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</si>
  <si>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</si>
  <si>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</si>
  <si>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</si>
  <si>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</si>
  <si>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</si>
  <si>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</si>
  <si>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</si>
  <si>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</si>
  <si>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</si>
  <si>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</si>
  <si>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</si>
  <si>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</si>
  <si>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</si>
  <si>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</si>
  <si>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</si>
  <si>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</si>
  <si>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</si>
  <si>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</si>
  <si>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</si>
  <si>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</si>
  <si>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</si>
  <si>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</si>
  <si>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</si>
  <si>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</si>
  <si>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</si>
  <si>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</si>
  <si>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</si>
  <si>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</si>
  <si>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</si>
  <si>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</si>
  <si>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</si>
  <si>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</si>
  <si>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</si>
  <si>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</si>
  <si>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</si>
  <si>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</si>
  <si>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</si>
  <si>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</si>
  <si>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</si>
  <si>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</si>
  <si>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</si>
  <si>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</si>
  <si>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</si>
  <si>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</si>
  <si>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</si>
  <si>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</si>
  <si>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</si>
  <si>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</si>
  <si>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</si>
  <si>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</si>
  <si>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</si>
  <si>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</si>
  <si>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</si>
  <si>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</si>
  <si>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</si>
  <si>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</si>
  <si>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</si>
  <si>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</si>
  <si>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</si>
  <si>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</si>
  <si>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</si>
  <si>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</si>
  <si>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</si>
  <si>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</si>
  <si>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</si>
  <si>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</si>
  <si>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</si>
  <si>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</si>
  <si>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</si>
  <si>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</si>
  <si>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</si>
  <si>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</si>
  <si>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</si>
  <si>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</si>
  <si>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</si>
  <si>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</si>
  <si>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</si>
  <si>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</si>
  <si>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</si>
  <si>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</si>
  <si>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</si>
  <si>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</si>
  <si>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</si>
  <si>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</si>
  <si>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</si>
  <si>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</si>
  <si>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</si>
  <si>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</si>
  <si>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</si>
  <si>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</si>
  <si>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</si>
  <si>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</si>
  <si>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</si>
  <si>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</si>
  <si>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</si>
  <si>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</si>
  <si>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</si>
  <si>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</si>
  <si>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</si>
  <si>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</si>
  <si>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</si>
  <si>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</si>
  <si>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</si>
  <si>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</si>
  <si>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</si>
  <si>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</si>
  <si>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</si>
  <si>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</si>
  <si>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</si>
  <si>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</si>
  <si>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</si>
  <si>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</si>
  <si>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</si>
  <si>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</si>
  <si>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</si>
  <si>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</si>
  <si>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</si>
  <si>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</si>
  <si>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</si>
  <si>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</si>
  <si>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</si>
  <si>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</si>
  <si>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</si>
  <si>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</si>
  <si>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</si>
  <si>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</si>
  <si>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</si>
  <si>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</si>
  <si>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</si>
  <si>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</si>
  <si>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</si>
  <si>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</si>
  <si>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</si>
  <si>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</si>
  <si>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</si>
  <si>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</si>
  <si>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</si>
  <si>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</si>
  <si>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</si>
  <si>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</si>
  <si>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</si>
  <si>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</si>
  <si>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</si>
  <si>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</si>
  <si>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</si>
  <si>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</si>
  <si>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</si>
  <si>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</si>
  <si>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</si>
  <si>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</si>
  <si>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</si>
  <si>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</si>
  <si>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</si>
  <si>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</si>
  <si>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</si>
  <si>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</si>
  <si>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</si>
  <si>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</si>
  <si>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</si>
  <si>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</si>
  <si>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</si>
  <si>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</si>
  <si>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</si>
  <si>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</si>
  <si>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</si>
  <si>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</si>
  <si>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</si>
  <si>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</si>
  <si>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</si>
  <si>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</si>
  <si>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</si>
  <si>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</si>
  <si>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</si>
  <si>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</si>
  <si>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</si>
  <si>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</si>
  <si>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</si>
  <si>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</si>
  <si>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</si>
  <si>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</si>
  <si>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</si>
  <si>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</si>
  <si>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</si>
  <si>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</si>
  <si>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</si>
  <si>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</si>
  <si>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</si>
  <si>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</si>
  <si>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</si>
  <si>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</si>
  <si>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</si>
  <si>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</si>
  <si>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</si>
  <si>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</si>
  <si>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</si>
  <si>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</si>
  <si>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</si>
  <si>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</si>
  <si>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</si>
  <si>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</si>
  <si>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</si>
  <si>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</si>
  <si>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</si>
  <si>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</si>
  <si>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</si>
  <si>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</si>
  <si>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</si>
  <si>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</si>
  <si>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</si>
  <si>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</si>
  <si>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</si>
  <si>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</si>
  <si>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</si>
  <si>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</si>
  <si>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</si>
  <si>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</si>
  <si>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</si>
  <si>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</si>
  <si>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</si>
  <si>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</si>
  <si>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</si>
  <si>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</si>
  <si>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</si>
  <si>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</si>
  <si>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</si>
  <si>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</si>
  <si>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</si>
  <si>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</si>
  <si>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</si>
  <si>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</si>
  <si>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</si>
  <si>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</si>
  <si>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</si>
  <si>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</si>
  <si>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</si>
  <si>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</si>
  <si>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</si>
  <si>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</si>
  <si>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</si>
  <si>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</si>
  <si>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</si>
  <si>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</si>
  <si>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</si>
  <si>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</si>
  <si>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</si>
  <si>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</si>
  <si>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</si>
  <si>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</si>
  <si>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</si>
  <si>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</si>
  <si>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</si>
  <si>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</si>
  <si>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</si>
  <si>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</si>
  <si>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</si>
  <si>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</si>
  <si>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</si>
  <si>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</si>
  <si>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</si>
  <si>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</si>
  <si>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</si>
  <si>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</si>
  <si>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</si>
  <si>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</si>
  <si>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</si>
  <si>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</si>
  <si>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</si>
  <si>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</si>
  <si>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</si>
  <si>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</si>
  <si>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</si>
  <si>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</si>
  <si>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</si>
  <si>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</si>
  <si>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</si>
  <si>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</si>
  <si>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</si>
  <si>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</si>
  <si>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</si>
  <si>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</si>
  <si>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</si>
  <si>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</si>
  <si>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</si>
  <si>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</si>
  <si>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</si>
  <si>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</si>
  <si>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</si>
  <si>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</si>
  <si>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</si>
  <si>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</si>
  <si>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</si>
  <si>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</si>
  <si>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</si>
  <si>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</si>
  <si>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</si>
  <si>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</si>
  <si>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</si>
  <si>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</si>
  <si>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</si>
  <si>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</si>
  <si>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</si>
  <si>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</si>
  <si>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</si>
  <si>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</si>
  <si>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</si>
  <si>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</si>
  <si>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</si>
  <si>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</si>
  <si>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</si>
  <si>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</si>
  <si>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</si>
  <si>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</si>
  <si>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</si>
  <si>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</si>
  <si>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</si>
  <si>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</si>
  <si>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</si>
  <si>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</si>
  <si>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</si>
  <si>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</si>
  <si>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</si>
  <si>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</si>
  <si>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</si>
  <si>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</si>
  <si>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</si>
  <si>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</si>
  <si>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</si>
  <si>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</si>
  <si>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</si>
  <si>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</si>
  <si>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</si>
  <si>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</si>
  <si>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</si>
  <si>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</si>
  <si>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</si>
  <si>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</si>
  <si>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</si>
  <si>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</si>
  <si>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</si>
  <si>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</si>
  <si>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</si>
  <si>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</si>
  <si>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</si>
  <si>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</si>
  <si>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</si>
  <si>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</si>
  <si>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</si>
  <si>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</si>
  <si>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</si>
  <si>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</si>
  <si>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</si>
  <si>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</si>
  <si>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</si>
  <si>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</si>
  <si>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</si>
  <si>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</si>
  <si>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</si>
  <si>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</si>
  <si>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</si>
  <si>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</si>
  <si>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</si>
  <si>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</si>
  <si>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</si>
  <si>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</si>
  <si>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</si>
  <si>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</si>
  <si>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</si>
  <si>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</si>
  <si>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</si>
  <si>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</si>
  <si>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</si>
  <si>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</si>
  <si>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</si>
  <si>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</si>
  <si>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</si>
  <si>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</si>
  <si>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</si>
  <si>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</si>
  <si>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</si>
  <si>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</si>
  <si>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</si>
  <si>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</si>
  <si>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</si>
  <si>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</si>
  <si>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</si>
  <si>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</si>
  <si>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</si>
  <si>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</si>
  <si>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</si>
  <si>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</si>
  <si>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</si>
  <si>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</si>
  <si>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</si>
  <si>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</si>
  <si>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</si>
  <si>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</si>
  <si>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</si>
  <si>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</si>
  <si>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</si>
  <si>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</si>
  <si>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</si>
  <si>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</si>
  <si>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</si>
  <si>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</si>
  <si>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</si>
  <si>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</si>
  <si>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</si>
  <si>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</si>
  <si>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</si>
  <si>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</si>
  <si>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</si>
  <si>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</si>
  <si>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</si>
  <si>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</si>
  <si>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</si>
  <si>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</si>
  <si>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</si>
  <si>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</si>
  <si>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</si>
  <si>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</si>
  <si>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</si>
  <si>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</si>
  <si>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</si>
  <si>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</si>
  <si>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</si>
  <si>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</si>
  <si>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</si>
  <si>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</si>
  <si>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</si>
  <si>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</si>
  <si>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</si>
  <si>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</si>
  <si>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</si>
  <si>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</si>
  <si>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</si>
  <si>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</si>
  <si>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</si>
  <si>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</si>
  <si>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</si>
  <si>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</si>
  <si>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</si>
  <si>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</si>
  <si>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</si>
  <si>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</si>
  <si>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</si>
  <si>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</si>
  <si>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</si>
  <si>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</si>
  <si>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</si>
  <si>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</si>
  <si>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</si>
  <si>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</si>
  <si>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</si>
  <si>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</si>
  <si>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</si>
  <si>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</si>
  <si>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</si>
  <si>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</si>
  <si>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</si>
  <si>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</si>
  <si>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</si>
  <si>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</si>
  <si>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</si>
  <si>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</si>
  <si>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</si>
  <si>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</si>
  <si>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</si>
  <si>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</si>
  <si>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</si>
  <si>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</si>
  <si>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</si>
  <si>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</si>
  <si>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</si>
  <si>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</si>
  <si>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</si>
  <si>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</si>
  <si>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</si>
  <si>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</si>
  <si>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</si>
  <si>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</si>
  <si>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</si>
  <si>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</si>
  <si>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</si>
  <si>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</si>
  <si>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</si>
  <si>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</si>
  <si>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</si>
  <si>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</si>
  <si>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</si>
  <si>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</si>
  <si>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</si>
  <si>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</si>
  <si>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</si>
  <si>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</si>
  <si>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</si>
  <si>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</si>
  <si>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</si>
  <si>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</si>
  <si>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</si>
  <si>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</si>
  <si>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</si>
  <si>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</si>
  <si>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</si>
  <si>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</si>
  <si>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</si>
  <si>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</si>
  <si>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</si>
  <si>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</si>
  <si>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</si>
  <si>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</si>
  <si>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</si>
  <si>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</si>
  <si>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</si>
  <si>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</si>
  <si>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</si>
  <si>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</si>
  <si>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</si>
  <si>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</si>
  <si>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</si>
  <si>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</si>
  <si>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</si>
  <si>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</si>
  <si>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</si>
  <si>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</si>
  <si>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</si>
  <si>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</si>
  <si>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</si>
  <si>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</si>
  <si>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</si>
  <si>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</si>
  <si>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</si>
  <si>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</si>
  <si>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</si>
  <si>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</si>
  <si>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</si>
  <si>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</si>
  <si>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</si>
  <si>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</si>
  <si>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</si>
  <si>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</si>
  <si>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</si>
  <si>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</si>
  <si>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</si>
  <si>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</si>
  <si>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</si>
  <si>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</si>
  <si>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</si>
  <si>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</si>
  <si>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</si>
  <si>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</si>
  <si>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</si>
  <si>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</si>
  <si>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</si>
  <si>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</si>
  <si>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</si>
  <si>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</si>
  <si>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</si>
  <si>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</si>
  <si>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</si>
  <si>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</si>
  <si>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</si>
  <si>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</si>
  <si>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</si>
  <si>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</si>
  <si>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</si>
  <si>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</si>
  <si>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</si>
  <si>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</si>
  <si>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</si>
  <si>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</si>
  <si>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</si>
  <si>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</si>
  <si>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</si>
  <si>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</si>
  <si>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</si>
  <si>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</si>
  <si>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</si>
  <si>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</si>
  <si>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</si>
  <si>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</si>
  <si>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</si>
  <si>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</si>
  <si>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</si>
  <si>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</si>
  <si>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</si>
  <si>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</si>
  <si>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</si>
  <si>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</si>
  <si>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</si>
  <si>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</si>
  <si>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</si>
  <si>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</si>
  <si>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</si>
  <si>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</si>
  <si>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</si>
  <si>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</si>
  <si>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</si>
  <si>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</si>
  <si>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</si>
  <si>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</si>
  <si>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</si>
  <si>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</si>
  <si>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</si>
  <si>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</si>
  <si>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</si>
  <si>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</si>
  <si>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</si>
  <si>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</si>
  <si>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</si>
  <si>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</si>
  <si>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</si>
  <si>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</si>
  <si>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</si>
  <si>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</si>
  <si>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</si>
  <si>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</si>
  <si>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</si>
  <si>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</si>
  <si>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</si>
  <si>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</si>
  <si>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</si>
  <si>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</si>
  <si>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</si>
  <si>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</si>
  <si>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</si>
  <si>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</si>
  <si>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</si>
  <si>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</si>
  <si>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</si>
  <si>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</si>
  <si>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</si>
  <si>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</si>
  <si>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</si>
  <si>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</si>
  <si>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</si>
  <si>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</si>
  <si>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</si>
  <si>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</si>
  <si>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</si>
  <si>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</si>
  <si>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</si>
  <si>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</si>
  <si>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</si>
  <si>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</si>
  <si>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</si>
  <si>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</si>
  <si>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</si>
  <si>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</si>
  <si>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</si>
  <si>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</si>
  <si>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</si>
  <si>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</si>
  <si>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</si>
  <si>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</si>
  <si>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</si>
  <si>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</si>
  <si>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</si>
  <si>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</si>
  <si>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</si>
  <si>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</si>
  <si>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</si>
  <si>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</si>
  <si>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</si>
  <si>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</si>
  <si>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</si>
  <si>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</si>
  <si>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</si>
  <si>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</si>
  <si>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</si>
  <si>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</si>
  <si>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</si>
  <si>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</si>
  <si>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</si>
  <si>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</si>
  <si>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</si>
  <si>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</si>
  <si>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</si>
  <si>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</si>
  <si>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</si>
  <si>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</si>
  <si>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</si>
  <si>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</si>
  <si>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</si>
  <si>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</si>
  <si>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</si>
  <si>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</si>
  <si>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</si>
  <si>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</si>
  <si>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</si>
  <si>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</si>
  <si>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</si>
  <si>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</si>
  <si>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</si>
  <si>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</si>
  <si>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</si>
  <si>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</si>
  <si>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</si>
  <si>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</si>
  <si>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</si>
  <si>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</si>
  <si>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</si>
  <si>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</si>
  <si>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</si>
  <si>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</si>
  <si>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</si>
  <si>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</si>
  <si>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</si>
  <si>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</si>
  <si>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</si>
  <si>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</si>
  <si>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</si>
  <si>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</si>
  <si>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</si>
  <si>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</si>
  <si>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</si>
  <si>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</si>
  <si>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</si>
  <si>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</si>
  <si>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</si>
  <si>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</si>
  <si>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</si>
  <si>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</si>
  <si>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</si>
  <si>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</si>
  <si>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</si>
  <si>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</si>
  <si>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</si>
  <si>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</si>
  <si>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</si>
  <si>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</si>
  <si>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</si>
  <si>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</si>
  <si>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</si>
  <si>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</si>
  <si>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</si>
  <si>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</si>
  <si>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</si>
  <si>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</si>
  <si>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</si>
  <si>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</si>
  <si>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</si>
  <si>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</si>
  <si>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</si>
  <si>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</si>
  <si>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</si>
  <si>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</si>
  <si>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</si>
  <si>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</si>
  <si>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</si>
  <si>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</si>
  <si>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</si>
  <si>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</si>
  <si>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</si>
  <si>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</si>
  <si>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</si>
  <si>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</si>
  <si>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</si>
  <si>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</si>
  <si>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</si>
  <si>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</si>
  <si>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</si>
  <si>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</si>
  <si>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</si>
  <si>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</si>
  <si>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</si>
  <si>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</si>
  <si>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</si>
  <si>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</si>
  <si>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</si>
  <si>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</si>
  <si>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</si>
  <si>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</si>
  <si>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</si>
  <si>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</si>
  <si>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</si>
  <si>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</si>
  <si>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</si>
  <si>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</si>
  <si>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</si>
  <si>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</si>
  <si>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</si>
  <si>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</si>
  <si>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</si>
  <si>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</si>
  <si>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</si>
  <si>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</si>
  <si>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</si>
  <si>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</si>
  <si>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</si>
  <si>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</si>
  <si>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</si>
  <si>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</si>
  <si>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</si>
  <si>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</si>
  <si>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</si>
  <si>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</si>
  <si>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</si>
  <si>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</si>
  <si>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</si>
  <si>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</si>
  <si>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</si>
  <si>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</si>
  <si>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</si>
  <si>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</si>
  <si>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</si>
  <si>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</si>
  <si>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</si>
  <si>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</si>
  <si>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</si>
  <si>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</si>
  <si>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</si>
  <si>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</si>
  <si>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</si>
  <si>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</si>
  <si>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</si>
  <si>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</si>
  <si>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</si>
  <si>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</si>
  <si>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</si>
  <si>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</si>
  <si>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</si>
  <si>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</si>
  <si>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</si>
  <si>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</si>
  <si>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</si>
  <si>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</si>
  <si>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</si>
  <si>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</si>
  <si>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</si>
  <si>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</si>
  <si>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</si>
  <si>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</si>
  <si>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</si>
  <si>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</si>
  <si>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</si>
  <si>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</si>
  <si>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</si>
  <si>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</si>
  <si>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</si>
  <si>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</si>
  <si>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</si>
  <si>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</si>
  <si>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</si>
  <si>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</si>
  <si>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</si>
  <si>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</si>
  <si>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</si>
  <si>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</si>
  <si>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</si>
  <si>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</si>
  <si>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</si>
  <si>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</si>
  <si>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</si>
  <si>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</si>
  <si>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</si>
  <si>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</si>
  <si>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</si>
  <si>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</si>
  <si>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</si>
  <si>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</si>
  <si>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</si>
  <si>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</si>
  <si>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</si>
  <si>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</si>
  <si>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</si>
  <si>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</si>
  <si>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</si>
  <si>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</si>
  <si>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</si>
  <si>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</si>
  <si>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</si>
  <si>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</si>
  <si>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</si>
  <si>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</si>
  <si>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</si>
  <si>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</si>
  <si>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</si>
  <si>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</si>
  <si>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</si>
  <si>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</si>
  <si>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</si>
  <si>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</si>
  <si>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</si>
  <si>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</si>
  <si>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</si>
  <si>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</si>
  <si>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</si>
  <si>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</si>
  <si>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</si>
  <si>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</si>
  <si>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</si>
  <si>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</si>
  <si>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</si>
  <si>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</si>
  <si>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</si>
  <si>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</si>
  <si>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</si>
  <si>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</si>
  <si>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</si>
  <si>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</si>
  <si>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</si>
  <si>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</si>
  <si>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</si>
  <si>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</si>
  <si>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</si>
  <si>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</si>
  <si>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</si>
  <si>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</si>
  <si>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</si>
  <si>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</si>
  <si>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</si>
  <si>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</si>
  <si>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</si>
  <si>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</si>
  <si>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</si>
  <si>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</si>
  <si>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</si>
  <si>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</si>
  <si>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</si>
  <si>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</si>
  <si>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</si>
  <si>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</si>
  <si>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</si>
  <si>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</si>
  <si>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</si>
  <si>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</si>
  <si>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</si>
  <si>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</si>
  <si>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</si>
  <si>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</si>
  <si>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</si>
  <si>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</si>
  <si>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</si>
  <si>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</si>
  <si>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</si>
  <si>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</si>
  <si>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</si>
  <si>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</si>
  <si>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</si>
  <si>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</si>
  <si>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</si>
  <si>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</si>
  <si>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</si>
  <si>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</si>
  <si>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</si>
  <si>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</si>
  <si>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</si>
  <si>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</si>
  <si>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</si>
  <si>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</si>
  <si>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</si>
  <si>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</si>
  <si>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</si>
  <si>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</si>
  <si>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</si>
  <si>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</si>
  <si>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</si>
  <si>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</si>
  <si>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</si>
  <si>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</si>
  <si>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</si>
  <si>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</si>
  <si>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</si>
  <si>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</si>
  <si>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</si>
  <si>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</si>
  <si>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</si>
  <si>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</si>
  <si>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</si>
  <si>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</si>
  <si>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</si>
  <si>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</si>
  <si>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</si>
  <si>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</si>
  <si>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</si>
  <si>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</si>
  <si>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</si>
  <si>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</si>
  <si>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</si>
  <si>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</si>
  <si>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</si>
  <si>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</si>
  <si>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</si>
  <si>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</si>
  <si>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</si>
  <si>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</si>
  <si>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</si>
  <si>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</si>
  <si>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</si>
  <si>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</si>
  <si>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</si>
  <si>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</si>
  <si>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</si>
  <si>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</si>
  <si>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</si>
  <si>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</si>
  <si>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</si>
  <si>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</si>
  <si>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</si>
  <si>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</si>
  <si>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</si>
  <si>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</si>
  <si>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</si>
  <si>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</si>
  <si>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</si>
  <si>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</si>
  <si>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</si>
  <si>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</si>
  <si>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</si>
  <si>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</si>
  <si>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</si>
  <si>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</si>
  <si>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</si>
  <si>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</si>
  <si>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</si>
  <si>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</si>
  <si>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</si>
  <si>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</si>
  <si>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</si>
  <si>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</si>
  <si>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</si>
  <si>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</si>
  <si>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</si>
  <si>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</si>
  <si>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</si>
  <si>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</si>
  <si>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</si>
  <si>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</si>
  <si>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</si>
  <si>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</si>
  <si>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</si>
  <si>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</si>
  <si>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</si>
  <si>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</si>
  <si>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</si>
  <si>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</si>
  <si>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</si>
  <si>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</si>
  <si>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</si>
  <si>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</si>
  <si>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</si>
  <si>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</si>
  <si>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</si>
  <si>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</si>
  <si>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</si>
  <si>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</si>
  <si>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</si>
  <si>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</si>
  <si>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</si>
  <si>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</si>
  <si>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</si>
  <si>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</si>
  <si>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</si>
  <si>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</si>
  <si>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</si>
  <si>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</si>
  <si>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</si>
  <si>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</si>
  <si>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</si>
  <si>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</si>
  <si>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</si>
  <si>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</si>
  <si>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</si>
  <si>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</si>
  <si>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</si>
  <si>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</si>
  <si>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</si>
  <si>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</si>
  <si>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</si>
  <si>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</si>
  <si>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</si>
  <si>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</si>
  <si>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</si>
  <si>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</si>
  <si>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</si>
  <si>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</si>
  <si>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</si>
  <si>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</si>
  <si>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</si>
  <si>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</si>
  <si>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</si>
  <si>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</si>
  <si>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</si>
  <si>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</si>
  <si>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</si>
  <si>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</si>
  <si>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</si>
  <si>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</si>
  <si>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</si>
  <si>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</si>
  <si>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</si>
  <si>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</si>
  <si>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</si>
  <si>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</si>
  <si>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</si>
  <si>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</si>
  <si>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</si>
  <si>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</si>
  <si>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</si>
  <si>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</si>
  <si>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</si>
  <si>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</si>
  <si>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</si>
  <si>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</si>
  <si>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</si>
  <si>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</si>
  <si>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</si>
  <si>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</si>
  <si>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</si>
  <si>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</si>
  <si>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</si>
  <si>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</si>
  <si>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</si>
  <si>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</si>
  <si>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</si>
  <si>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</si>
  <si>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</si>
  <si>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</si>
  <si>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</si>
  <si>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</si>
  <si>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</si>
  <si>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</si>
  <si>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</si>
  <si>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</si>
  <si>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</si>
  <si>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</si>
  <si>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</si>
  <si>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</si>
  <si>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</si>
  <si>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</si>
  <si>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</si>
  <si>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</si>
  <si>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</si>
  <si>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</si>
  <si>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</si>
  <si>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</si>
  <si>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</si>
  <si>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</si>
  <si>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</si>
  <si>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</si>
  <si>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</si>
  <si>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</si>
  <si>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</si>
  <si>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</si>
  <si>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</si>
  <si>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</si>
  <si>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</si>
  <si>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</si>
  <si>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</si>
  <si>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</si>
  <si>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</si>
  <si>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</si>
  <si>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</si>
  <si>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</si>
  <si>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</si>
  <si>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</si>
  <si>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</si>
  <si>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</si>
  <si>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</si>
  <si>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</si>
  <si>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</si>
  <si>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</si>
  <si>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</si>
  <si>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</si>
  <si>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</si>
  <si>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</si>
  <si>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</si>
  <si>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</si>
  <si>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</si>
  <si>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</si>
  <si>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</si>
  <si>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</si>
  <si>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</si>
  <si>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</si>
  <si>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</si>
  <si>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</si>
  <si>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</si>
  <si>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</si>
  <si>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</si>
  <si>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</si>
  <si>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</si>
  <si>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</si>
  <si>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</si>
  <si>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</si>
  <si>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</si>
  <si>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</si>
  <si>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</si>
  <si>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</si>
  <si>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</si>
  <si>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</si>
  <si>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</si>
  <si>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</si>
  <si>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</si>
  <si>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</si>
  <si>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</si>
  <si>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</si>
  <si>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</si>
  <si>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</si>
  <si>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</si>
  <si>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</si>
  <si>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</si>
  <si>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</si>
  <si>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</si>
  <si>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</si>
  <si>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</si>
  <si>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</si>
  <si>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</si>
  <si>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</si>
  <si>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</si>
  <si>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</si>
  <si>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</si>
  <si>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</si>
  <si>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</si>
  <si>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</si>
  <si>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</si>
  <si>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</si>
  <si>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</si>
  <si>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</si>
  <si>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</si>
  <si>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</si>
  <si>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</si>
  <si>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</si>
  <si>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</si>
  <si>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</si>
  <si>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</si>
  <si>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</si>
  <si>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</si>
  <si>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</si>
  <si>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</si>
  <si>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</si>
  <si>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</si>
  <si>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</si>
  <si>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</si>
  <si>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</si>
  <si>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</si>
  <si>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</si>
  <si>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</si>
  <si>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</si>
  <si>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</si>
  <si>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</si>
  <si>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</si>
  <si>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</si>
  <si>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</si>
  <si>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</si>
  <si>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</si>
  <si>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</si>
  <si>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</si>
  <si>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</si>
  <si>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</si>
  <si>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</si>
  <si>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</si>
  <si>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</si>
  <si>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</si>
  <si>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</si>
  <si>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</si>
  <si>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</si>
  <si>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</si>
  <si>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</si>
  <si>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</si>
  <si>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</si>
  <si>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</si>
  <si>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</si>
  <si>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</si>
  <si>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</si>
  <si>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</si>
  <si>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</si>
  <si>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</si>
  <si>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</si>
  <si>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</si>
  <si>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</si>
  <si>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</si>
  <si>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</si>
  <si>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</si>
  <si>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</si>
  <si>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</si>
  <si>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</si>
  <si>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</si>
  <si>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</si>
  <si>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</si>
  <si>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</si>
  <si>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</si>
  <si>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</si>
  <si>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</si>
  <si>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</si>
  <si>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</si>
  <si>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</si>
  <si>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</si>
  <si>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</si>
  <si>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</si>
  <si>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</si>
  <si>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</si>
  <si>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</si>
  <si>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</si>
  <si>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</si>
  <si>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</si>
  <si>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</si>
  <si>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</si>
  <si>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</si>
  <si>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</si>
  <si>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</si>
  <si>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</si>
  <si>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</si>
  <si>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</si>
  <si>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</si>
  <si>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</si>
  <si>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</si>
  <si>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</si>
  <si>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</si>
  <si>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</si>
  <si>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</si>
  <si>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</si>
  <si>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</si>
  <si>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</si>
  <si>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</si>
  <si>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</si>
  <si>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</si>
  <si>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</si>
  <si>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</si>
  <si>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</si>
  <si>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</si>
  <si>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</si>
  <si>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</si>
  <si>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</si>
  <si>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</si>
  <si>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</si>
  <si>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</si>
  <si>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</si>
  <si>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</si>
  <si>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</si>
  <si>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</si>
  <si>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</si>
  <si>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</si>
  <si>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</si>
  <si>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</si>
  <si>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</si>
  <si>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</si>
  <si>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</si>
  <si>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</si>
  <si>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</si>
  <si>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</si>
  <si>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</si>
  <si>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</si>
  <si>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</si>
  <si>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</si>
  <si>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</si>
  <si>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</si>
  <si>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</si>
  <si>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</si>
  <si>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</si>
  <si>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</si>
  <si>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</si>
  <si>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</si>
  <si>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</si>
  <si>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</si>
  <si>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</si>
  <si>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</si>
  <si>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</si>
  <si>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</si>
  <si>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</si>
  <si>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</si>
  <si>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</si>
  <si>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</si>
  <si>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</si>
  <si>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</si>
  <si>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</si>
  <si>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</si>
  <si>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</si>
  <si>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</si>
  <si>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</si>
  <si>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</si>
  <si>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</si>
  <si>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</si>
  <si>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</si>
  <si>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</si>
  <si>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</si>
  <si>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</si>
  <si>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</si>
  <si>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</si>
  <si>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</si>
  <si>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</si>
  <si>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</si>
  <si>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</si>
  <si>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</si>
  <si>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</si>
  <si>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</si>
  <si>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</si>
  <si>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</si>
  <si>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</si>
  <si>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</si>
  <si>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</si>
  <si>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</si>
  <si>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</si>
  <si>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</si>
  <si>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</si>
  <si>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</si>
  <si>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</si>
  <si>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</si>
  <si>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</si>
  <si>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</si>
  <si>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</si>
  <si>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</si>
  <si>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</si>
  <si>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</si>
  <si>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</si>
  <si>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</si>
  <si>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</si>
  <si>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</si>
  <si>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</si>
  <si>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</si>
  <si>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</si>
  <si>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</si>
  <si>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</si>
  <si>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</si>
  <si>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</si>
  <si>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</si>
  <si>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</si>
  <si>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</si>
  <si>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</si>
  <si>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</si>
  <si>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</si>
  <si>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</si>
  <si>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</si>
  <si>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</si>
  <si>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</si>
  <si>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</si>
  <si>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</si>
  <si>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</si>
  <si>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</si>
  <si>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</si>
  <si>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</si>
  <si>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</si>
  <si>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</si>
  <si>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</si>
  <si>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</si>
  <si>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</si>
  <si>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</si>
  <si>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</si>
  <si>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</si>
  <si>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</si>
  <si>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</si>
  <si>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</si>
  <si>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</si>
  <si>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</si>
  <si>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</si>
  <si>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</si>
  <si>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</si>
  <si>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</si>
  <si>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</si>
  <si>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</si>
  <si>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</si>
  <si>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</si>
  <si>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</si>
  <si>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</si>
  <si>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</si>
  <si>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</si>
  <si>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</si>
  <si>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</si>
  <si>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</si>
  <si>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</si>
  <si>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</si>
  <si>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</si>
  <si>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</si>
  <si>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</si>
  <si>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</si>
  <si>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</si>
  <si>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</si>
  <si>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</si>
  <si>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</si>
  <si>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</si>
  <si>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</si>
  <si>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</si>
  <si>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</si>
  <si>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</si>
  <si>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</si>
  <si>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</si>
  <si>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</si>
  <si>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</si>
  <si>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</si>
  <si>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</si>
  <si>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</si>
  <si>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</si>
  <si>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</si>
  <si>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</si>
  <si>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</si>
  <si>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</si>
  <si>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</si>
  <si>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</si>
  <si>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</si>
  <si>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</si>
  <si>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</si>
  <si>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</si>
  <si>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</si>
  <si>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</si>
  <si>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</si>
  <si>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</si>
  <si>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</si>
  <si>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</si>
  <si>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</si>
  <si>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</si>
  <si>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</si>
  <si>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</si>
  <si>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</si>
  <si>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</si>
  <si>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</si>
  <si>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</si>
  <si>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</si>
  <si>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</si>
  <si>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</si>
  <si>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</si>
  <si>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</si>
  <si>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</si>
  <si>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</si>
  <si>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</si>
  <si>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</si>
  <si>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</si>
  <si>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</si>
  <si>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</si>
  <si>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</si>
  <si>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</si>
  <si>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</si>
  <si>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</si>
  <si>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</si>
  <si>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</si>
  <si>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</si>
  <si>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</si>
  <si>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</si>
  <si>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</si>
  <si>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</si>
  <si>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</si>
  <si>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</si>
  <si>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</si>
  <si>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</si>
  <si>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</si>
  <si>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</si>
  <si>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</si>
  <si>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</si>
  <si>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</si>
  <si>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</si>
  <si>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</si>
  <si>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</si>
  <si>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</si>
  <si>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</si>
  <si>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</si>
  <si>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</si>
  <si>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</si>
  <si>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</si>
  <si>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</si>
  <si>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</si>
  <si>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</si>
  <si>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</si>
  <si>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</si>
  <si>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</si>
  <si>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</si>
  <si>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</si>
  <si>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</si>
  <si>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</si>
  <si>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</si>
  <si>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</si>
  <si>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</si>
  <si>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</si>
  <si>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</si>
  <si>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</si>
  <si>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</si>
  <si>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</si>
  <si>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</si>
  <si>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</si>
  <si>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</si>
  <si>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</si>
  <si>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</si>
  <si>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</si>
  <si>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</si>
  <si>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</si>
  <si>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</si>
  <si>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</si>
  <si>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</si>
  <si>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</si>
  <si>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</si>
  <si>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</si>
  <si>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</si>
  <si>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</si>
  <si>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</si>
  <si>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</si>
  <si>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</si>
  <si>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</si>
  <si>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</si>
  <si>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</si>
  <si>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</si>
  <si>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</si>
  <si>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</si>
  <si>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</si>
  <si>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</si>
  <si>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</si>
  <si>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</si>
  <si>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</si>
  <si>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</si>
  <si>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</si>
  <si>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</si>
  <si>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</si>
  <si>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</si>
  <si>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</si>
  <si>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</si>
  <si>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</si>
  <si>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</si>
  <si>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</si>
  <si>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</si>
  <si>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</si>
  <si>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</si>
  <si>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</si>
  <si>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</si>
  <si>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</si>
  <si>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</si>
  <si>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</si>
  <si>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</si>
  <si>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</si>
  <si>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</si>
  <si>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</si>
  <si>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</si>
  <si>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</si>
  <si>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</si>
  <si>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</si>
  <si>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</si>
  <si>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</si>
  <si>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</si>
  <si>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</si>
  <si>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</si>
  <si>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</si>
  <si>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</si>
  <si>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</si>
  <si>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</si>
  <si>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</si>
  <si>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</si>
  <si>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</si>
  <si>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</si>
  <si>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</si>
  <si>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</si>
  <si>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</si>
  <si>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</si>
  <si>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</si>
  <si>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</si>
  <si>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</si>
  <si>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</si>
  <si>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</si>
  <si>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</si>
  <si>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</si>
  <si>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</si>
  <si>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</si>
  <si>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</si>
  <si>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</si>
  <si>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</si>
  <si>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</si>
  <si>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</si>
  <si>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</si>
  <si>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</si>
  <si>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</si>
  <si>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</si>
  <si>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</si>
  <si>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</si>
  <si>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</si>
  <si>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</si>
  <si>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</si>
  <si>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</si>
  <si>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</si>
  <si>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</si>
  <si>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</si>
  <si>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</si>
  <si>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</si>
  <si>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</si>
  <si>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</si>
  <si>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</si>
  <si>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</si>
  <si>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</si>
  <si>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</si>
  <si>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</si>
  <si>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</si>
  <si>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</si>
  <si>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</si>
  <si>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</si>
  <si>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</si>
  <si>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</si>
  <si>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</si>
  <si>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</si>
  <si>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</si>
  <si>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</si>
  <si>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</si>
  <si>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</si>
  <si>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</si>
  <si>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</si>
  <si>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</si>
  <si>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</si>
  <si>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</si>
  <si>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</si>
  <si>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</si>
  <si>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</si>
  <si>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</si>
  <si>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</si>
  <si>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</si>
  <si>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</si>
  <si>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</si>
  <si>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</si>
  <si>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</si>
  <si>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</si>
  <si>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</si>
  <si>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</si>
  <si>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</si>
  <si>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</si>
  <si>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</si>
  <si>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</si>
  <si>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</si>
  <si>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</si>
  <si>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</si>
  <si>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</si>
  <si>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</si>
  <si>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</si>
  <si>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</si>
  <si>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</si>
  <si>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</si>
  <si>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</si>
  <si>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</si>
  <si>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</si>
  <si>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</si>
  <si>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</si>
  <si>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</si>
  <si>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</si>
  <si>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</si>
  <si>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</si>
  <si>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</si>
  <si>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</si>
  <si>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</si>
  <si>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</si>
  <si>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</si>
  <si>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</si>
  <si>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</si>
  <si>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</si>
  <si>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</si>
  <si>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</si>
  <si>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</si>
  <si>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</si>
  <si>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</si>
  <si>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</si>
  <si>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</si>
  <si>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</si>
  <si>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</si>
  <si>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</si>
  <si>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</si>
  <si>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</si>
  <si>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</si>
  <si>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</si>
  <si>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</si>
  <si>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</si>
  <si>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</si>
  <si>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</si>
  <si>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</si>
  <si>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</si>
  <si>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</si>
  <si>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</si>
  <si>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</si>
  <si>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</si>
  <si>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</si>
  <si>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</si>
  <si>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</si>
  <si>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</si>
  <si>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</si>
  <si>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</si>
  <si>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</si>
  <si>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</si>
  <si>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</si>
  <si>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</si>
  <si>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</si>
  <si>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</si>
  <si>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</si>
  <si>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</si>
  <si>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</si>
  <si>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</si>
  <si>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</si>
  <si>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</si>
  <si>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</si>
  <si>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</si>
  <si>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</si>
  <si>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</si>
  <si>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</si>
  <si>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</si>
  <si>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</si>
  <si>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</si>
  <si>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</si>
  <si>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</si>
  <si>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</si>
  <si>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</si>
  <si>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</si>
  <si>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</si>
  <si>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</si>
  <si>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</si>
  <si>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</si>
  <si>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</si>
  <si>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</si>
  <si>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</si>
  <si>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</si>
  <si>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</si>
  <si>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</si>
  <si>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</si>
  <si>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</si>
  <si>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</si>
  <si>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</si>
  <si>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</si>
  <si>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</si>
  <si>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</si>
  <si>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</si>
  <si>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</si>
  <si>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</si>
  <si>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</si>
  <si>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</si>
  <si>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</si>
  <si>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</si>
  <si>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</si>
  <si>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</si>
  <si>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</si>
  <si>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</si>
  <si>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</si>
  <si>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</si>
  <si>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</si>
  <si>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</si>
  <si>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</si>
  <si>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</si>
  <si>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</si>
  <si>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</si>
  <si>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</si>
  <si>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</si>
  <si>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</si>
  <si>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</si>
  <si>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</si>
  <si>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</si>
  <si>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</si>
  <si>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</si>
  <si>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</si>
  <si>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</si>
  <si>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</si>
  <si>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</si>
  <si>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</si>
  <si>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</si>
  <si>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</si>
  <si>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</si>
  <si>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</si>
  <si>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</si>
  <si>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</si>
  <si>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</si>
  <si>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</si>
  <si>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</si>
  <si>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</si>
  <si>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</si>
  <si>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</si>
  <si>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</si>
  <si>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</si>
  <si>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</si>
  <si>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</si>
  <si>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</si>
  <si>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</si>
  <si>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</si>
  <si>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</si>
  <si>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</si>
  <si>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</si>
  <si>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</si>
  <si>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</si>
  <si>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</si>
  <si>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</si>
  <si>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</si>
  <si>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</si>
  <si>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</si>
  <si>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</si>
  <si>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</si>
  <si>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</si>
  <si>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</si>
  <si>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</si>
  <si>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</si>
  <si>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</si>
  <si>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</si>
  <si>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</si>
  <si>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</si>
  <si>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</si>
  <si>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</si>
  <si>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</si>
  <si>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</si>
  <si>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</si>
  <si>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</si>
  <si>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</si>
  <si>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</si>
  <si>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</si>
  <si>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</si>
  <si>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</si>
  <si>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</si>
  <si>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</si>
  <si>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</si>
  <si>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</si>
  <si>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</si>
  <si>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</si>
  <si>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</si>
  <si>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</si>
  <si>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</si>
  <si>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</si>
  <si>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</si>
  <si>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</si>
  <si>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</si>
  <si>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</si>
  <si>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</si>
  <si>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</si>
  <si>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</si>
  <si>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</si>
  <si>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</si>
  <si>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</si>
  <si>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</si>
  <si>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</si>
  <si>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</si>
  <si>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</si>
  <si>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</si>
  <si>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</si>
  <si>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</si>
  <si>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</si>
  <si>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</si>
  <si>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</si>
  <si>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</si>
  <si>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</si>
  <si>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</si>
  <si>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</si>
  <si>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</si>
  <si>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</si>
  <si>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</si>
  <si>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</si>
  <si>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</si>
  <si>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</si>
  <si>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</si>
  <si>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</si>
  <si>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</si>
  <si>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</si>
  <si>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</si>
  <si>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</si>
  <si>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</si>
  <si>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</si>
  <si>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</si>
  <si>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</si>
  <si>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</si>
  <si>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</si>
  <si>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</si>
  <si>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</si>
  <si>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</si>
  <si>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</si>
  <si>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</si>
  <si>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</si>
  <si>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</si>
  <si>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</si>
  <si>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</si>
  <si>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</si>
  <si>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</si>
  <si>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</si>
  <si>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</si>
  <si>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</si>
  <si>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</si>
  <si>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</si>
  <si>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</si>
  <si>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</si>
  <si>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</si>
  <si>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</si>
  <si>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</si>
  <si>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</si>
  <si>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</si>
  <si>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</si>
  <si>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</si>
  <si>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</si>
  <si>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</si>
  <si>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</si>
  <si>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</si>
  <si>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</si>
  <si>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</si>
  <si>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</si>
  <si>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</si>
  <si>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</si>
  <si>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</si>
  <si>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</si>
  <si>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</si>
  <si>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</si>
  <si>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</si>
  <si>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</si>
  <si>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</si>
  <si>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</si>
  <si>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</si>
  <si>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</si>
  <si>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</si>
  <si>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</si>
  <si>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</si>
  <si>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</si>
  <si>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</si>
  <si>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</si>
  <si>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</si>
  <si>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</si>
  <si>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</si>
  <si>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</si>
  <si>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</si>
  <si>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</si>
  <si>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</si>
  <si>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</si>
  <si>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</si>
  <si>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</si>
  <si>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</si>
  <si>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</si>
  <si>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</si>
  <si>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</si>
  <si>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</si>
  <si>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</si>
  <si>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</si>
  <si>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</si>
  <si>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</si>
  <si>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</si>
  <si>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</si>
  <si>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</si>
  <si>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</si>
  <si>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</si>
  <si>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</si>
  <si>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</si>
  <si>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</si>
  <si>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</si>
  <si>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</si>
  <si>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</si>
  <si>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</si>
  <si>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</si>
  <si>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</si>
  <si>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</si>
  <si>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</si>
  <si>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</si>
  <si>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</si>
  <si>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</si>
  <si>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</si>
  <si>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</si>
  <si>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</si>
  <si>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</si>
  <si>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</si>
  <si>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</si>
  <si>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</si>
  <si>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</si>
  <si>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</si>
  <si>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</si>
  <si>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</si>
  <si>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</si>
  <si>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</si>
  <si>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</si>
  <si>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</si>
  <si>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</si>
  <si>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</si>
  <si>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</si>
  <si>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</si>
  <si>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</si>
  <si>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</si>
  <si>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</si>
  <si>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</si>
  <si>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</si>
  <si>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</si>
  <si>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</si>
  <si>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</si>
  <si>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</si>
  <si>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</si>
  <si>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</si>
  <si>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</si>
  <si>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</si>
  <si>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</si>
  <si>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</si>
  <si>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</si>
  <si>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</si>
  <si>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</si>
  <si>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</si>
  <si>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</si>
  <si>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</si>
  <si>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</si>
  <si>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</si>
  <si>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</si>
  <si>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</si>
  <si>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</si>
  <si>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</si>
  <si>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</si>
  <si>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</si>
  <si>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</si>
  <si>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</si>
  <si>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</si>
  <si>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</si>
  <si>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</si>
  <si>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</si>
  <si>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</si>
  <si>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</si>
  <si>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</si>
  <si>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</si>
  <si>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</si>
  <si>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</si>
  <si>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</si>
  <si>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</si>
  <si>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</si>
  <si>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</si>
  <si>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</si>
  <si>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</si>
  <si>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</si>
  <si>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</si>
  <si>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</si>
  <si>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</si>
  <si>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</si>
  <si>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</si>
  <si>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</si>
  <si>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</si>
  <si>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</si>
  <si>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</si>
  <si>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</si>
  <si>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</si>
  <si>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</si>
  <si>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</si>
  <si>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</si>
  <si>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</si>
  <si>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</si>
  <si>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</si>
  <si>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</si>
  <si>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</si>
  <si>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</si>
  <si>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</si>
  <si>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</si>
  <si>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</si>
  <si>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</si>
  <si>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</si>
  <si>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</si>
  <si>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</si>
  <si>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</si>
  <si>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</si>
  <si>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</si>
  <si>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</si>
  <si>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</si>
  <si>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</si>
  <si>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</si>
  <si>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</si>
  <si>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</si>
  <si>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</si>
  <si>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</si>
  <si>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</si>
  <si>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</si>
  <si>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</si>
  <si>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</si>
  <si>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</si>
  <si>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</si>
  <si>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</si>
  <si>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</si>
  <si>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</si>
  <si>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</si>
  <si>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</si>
  <si>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</si>
  <si>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</si>
  <si>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</si>
  <si>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</si>
  <si>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</si>
  <si>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</si>
  <si>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</si>
  <si>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</si>
  <si>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</si>
  <si>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</si>
  <si>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</si>
  <si>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</si>
  <si>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</si>
  <si>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</si>
  <si>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</si>
  <si>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</si>
  <si>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</si>
  <si>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</si>
  <si>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</si>
  <si>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</si>
  <si>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</si>
  <si>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</si>
  <si>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</si>
  <si>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</si>
  <si>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</si>
  <si>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</si>
  <si>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</si>
  <si>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</si>
  <si>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</si>
  <si>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</si>
  <si>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</si>
  <si>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</si>
  <si>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</si>
  <si>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</si>
  <si>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</si>
  <si>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</si>
  <si>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</si>
  <si>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</si>
  <si>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</si>
  <si>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</si>
  <si>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</si>
  <si>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</si>
  <si>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</si>
  <si>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</si>
  <si>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</si>
  <si>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</si>
  <si>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</si>
  <si>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</si>
  <si>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</si>
  <si>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</si>
  <si>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</si>
  <si>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</si>
  <si>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</si>
  <si>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</si>
  <si>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</si>
  <si>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</si>
  <si>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</si>
  <si>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</si>
  <si>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</si>
  <si>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</si>
  <si>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</si>
  <si>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</si>
  <si>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</si>
  <si>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</si>
  <si>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</si>
  <si>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</si>
  <si>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</si>
  <si>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</si>
  <si>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</si>
  <si>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</si>
  <si>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</si>
  <si>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</si>
  <si>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</si>
  <si>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</si>
  <si>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</si>
  <si>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</si>
  <si>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</si>
  <si>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</si>
  <si>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</si>
  <si>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</si>
  <si>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</si>
  <si>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</si>
  <si>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</si>
  <si>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</si>
  <si>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</si>
  <si>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</si>
  <si>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</si>
  <si>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</si>
  <si>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</si>
  <si>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</si>
  <si>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</si>
  <si>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</si>
  <si>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</si>
  <si>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</si>
  <si>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</si>
  <si>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</si>
  <si>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</si>
  <si>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</si>
  <si>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</si>
  <si>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</si>
  <si>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</si>
  <si>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</si>
  <si>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</si>
  <si>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</si>
  <si>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</si>
  <si>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</si>
  <si>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</si>
  <si>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</si>
  <si>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</si>
  <si>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</si>
  <si>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</si>
  <si>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</si>
  <si>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</si>
  <si>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</si>
  <si>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</si>
  <si>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</si>
  <si>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</si>
  <si>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</si>
  <si>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</si>
  <si>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</si>
  <si>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</si>
  <si>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</si>
  <si>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</si>
  <si>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</si>
  <si>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</si>
  <si>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</si>
  <si>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</si>
  <si>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</si>
  <si>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</si>
  <si>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</si>
  <si>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</si>
  <si>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</si>
  <si>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</si>
  <si>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</si>
  <si>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</si>
  <si>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</si>
  <si>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</si>
  <si>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</si>
  <si>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</si>
  <si>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</si>
  <si>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</si>
  <si>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</si>
  <si>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</si>
  <si>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</si>
  <si>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</si>
  <si>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</si>
  <si>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</si>
  <si>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</si>
  <si>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</si>
  <si>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</si>
  <si>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</si>
  <si>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</si>
  <si>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</si>
  <si>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</si>
  <si>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</si>
  <si>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</si>
  <si>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</si>
  <si>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</si>
  <si>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</si>
  <si>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</si>
  <si>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</si>
  <si>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</si>
  <si>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</si>
  <si>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</si>
  <si>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</si>
  <si>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</si>
  <si>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</si>
  <si>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</si>
  <si>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</si>
  <si>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</si>
  <si>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</si>
  <si>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</si>
  <si>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</si>
  <si>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</si>
  <si>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</si>
  <si>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</si>
  <si>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</si>
  <si>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</si>
  <si>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</si>
  <si>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</si>
  <si>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</si>
  <si>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</si>
  <si>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</si>
  <si>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</si>
  <si>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</si>
  <si>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</si>
  <si>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</si>
  <si>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</si>
  <si>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</si>
  <si>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</si>
  <si>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</si>
  <si>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</si>
  <si>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</si>
  <si>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</si>
  <si>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</si>
  <si>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</si>
  <si>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</si>
  <si>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</si>
  <si>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</si>
  <si>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</si>
  <si>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</si>
  <si>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</si>
  <si>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</si>
  <si>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</si>
  <si>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</si>
  <si>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</si>
  <si>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</si>
  <si>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</si>
  <si>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</si>
  <si>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</si>
  <si>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</si>
  <si>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</si>
  <si>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</si>
  <si>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</si>
  <si>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</si>
  <si>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</si>
  <si>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</si>
  <si>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</si>
  <si>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</si>
  <si>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</si>
  <si>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</si>
  <si>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</si>
  <si>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</si>
  <si>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</si>
  <si>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</si>
  <si>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</si>
  <si>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</si>
  <si>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</si>
  <si>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</si>
  <si>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</si>
  <si>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</si>
  <si>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</si>
  <si>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</si>
  <si>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</si>
  <si>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</si>
  <si>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</si>
  <si>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</si>
  <si>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</si>
  <si>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</si>
  <si>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</si>
  <si>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</si>
  <si>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</si>
  <si>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</si>
  <si>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</si>
  <si>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</si>
  <si>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</si>
  <si>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</si>
  <si>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</si>
  <si>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</si>
  <si>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</si>
  <si>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</si>
  <si>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</si>
  <si>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</si>
  <si>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</si>
  <si>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</si>
  <si>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</si>
  <si>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</si>
  <si>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</si>
  <si>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</si>
  <si>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</si>
  <si>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</si>
  <si>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</si>
  <si>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</si>
  <si>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</si>
  <si>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</si>
  <si>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</si>
  <si>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</si>
  <si>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</si>
  <si>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</si>
  <si>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</si>
  <si>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</si>
  <si>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</si>
  <si>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</si>
  <si>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</si>
  <si>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</si>
  <si>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</si>
  <si>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</si>
  <si>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</si>
  <si>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</si>
  <si>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</si>
  <si>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</si>
  <si>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</si>
  <si>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</si>
  <si>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</si>
  <si>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</si>
  <si>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</si>
  <si>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</si>
  <si>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</si>
  <si>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</si>
  <si>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</si>
  <si>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</si>
  <si>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</si>
  <si>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</si>
  <si>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</si>
  <si>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</si>
  <si>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</si>
  <si>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</si>
  <si>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</si>
  <si>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</si>
  <si>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</si>
  <si>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</si>
  <si>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</si>
  <si>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</si>
  <si>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</si>
  <si>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</si>
  <si>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</si>
  <si>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</si>
  <si>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</si>
  <si>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</si>
  <si>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</si>
  <si>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</si>
  <si>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</si>
  <si>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</si>
  <si>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</si>
  <si>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</si>
  <si>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</si>
  <si>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</si>
  <si>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</si>
  <si>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</si>
  <si>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</si>
  <si>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</si>
  <si>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</si>
  <si>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</si>
  <si>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</si>
  <si>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</si>
  <si>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</si>
  <si>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</si>
  <si>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</si>
  <si>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</si>
  <si>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</si>
  <si>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</si>
  <si>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</si>
  <si>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</si>
  <si>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</si>
  <si>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</si>
  <si>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</si>
  <si>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</si>
  <si>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</si>
  <si>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</si>
  <si>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</si>
  <si>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</si>
  <si>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</si>
  <si>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</si>
  <si>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</si>
  <si>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</si>
  <si>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</si>
  <si>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</si>
  <si>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</si>
  <si>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</si>
  <si>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</si>
  <si>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</si>
  <si>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</si>
  <si>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</si>
  <si>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</si>
  <si>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</si>
  <si>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</si>
  <si>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</si>
  <si>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</si>
  <si>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</si>
  <si>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</si>
  <si>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</si>
  <si>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</si>
  <si>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</si>
  <si>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</si>
  <si>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</si>
  <si>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</si>
  <si>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</si>
  <si>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</si>
  <si>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</si>
  <si>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</si>
  <si>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</si>
  <si>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</si>
  <si>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</si>
  <si>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</si>
  <si>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</si>
  <si>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</si>
  <si>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</si>
  <si>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</si>
  <si>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</si>
  <si>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</si>
  <si>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</si>
  <si>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</si>
  <si>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</si>
  <si>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</si>
  <si>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</si>
  <si>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</si>
  <si>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</si>
  <si>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</si>
  <si>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</si>
  <si>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</si>
  <si>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</si>
  <si>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</si>
  <si>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</si>
  <si>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</si>
  <si>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</si>
  <si>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</si>
  <si>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</si>
  <si>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</si>
  <si>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</si>
  <si>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</si>
  <si>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</si>
  <si>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</si>
  <si>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</si>
  <si>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</si>
  <si>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</si>
  <si>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</si>
  <si>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</si>
  <si>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</si>
  <si>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</si>
  <si>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</si>
  <si>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</si>
  <si>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</si>
  <si>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</si>
  <si>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</si>
  <si>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</si>
  <si>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</si>
  <si>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</si>
  <si>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</si>
  <si>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</si>
  <si>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</si>
  <si>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</si>
  <si>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</si>
  <si>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</si>
  <si>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</si>
  <si>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</si>
  <si>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</si>
  <si>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</si>
  <si>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</si>
  <si>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</si>
  <si>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</si>
  <si>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</si>
  <si>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</si>
  <si>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</si>
  <si>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</si>
  <si>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</si>
  <si>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</si>
  <si>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</si>
  <si>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</si>
  <si>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</si>
  <si>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</si>
  <si>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</si>
  <si>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</si>
  <si>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</si>
  <si>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</si>
  <si>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</si>
  <si>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</si>
  <si>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</si>
  <si>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</si>
  <si>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</si>
  <si>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</si>
  <si>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</si>
  <si>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</si>
  <si>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</si>
  <si>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</si>
  <si>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</si>
  <si>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</si>
  <si>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</si>
  <si>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</si>
  <si>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</si>
  <si>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</si>
  <si>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</si>
  <si>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</si>
  <si>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</si>
  <si>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</si>
  <si>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</si>
  <si>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</si>
  <si>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</si>
  <si>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</si>
  <si>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</si>
  <si>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</si>
  <si>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</si>
  <si>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</si>
  <si>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</si>
  <si>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</si>
  <si>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</si>
  <si>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</si>
  <si>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</si>
  <si>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</si>
  <si>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</si>
  <si>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</si>
  <si>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</si>
  <si>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</si>
  <si>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</si>
  <si>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</si>
  <si>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</si>
  <si>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</si>
  <si>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</si>
  <si>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</si>
  <si>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</si>
  <si>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</si>
  <si>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</si>
  <si>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</si>
  <si>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</si>
  <si>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</si>
  <si>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</si>
  <si>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</si>
  <si>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</si>
  <si>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</si>
  <si>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</si>
  <si>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</si>
  <si>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</si>
  <si>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</si>
  <si>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</si>
  <si>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</si>
  <si>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</si>
  <si>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</si>
  <si>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</si>
  <si>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</si>
  <si>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</si>
  <si>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</si>
  <si>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</si>
  <si>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</si>
  <si>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</si>
  <si>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</si>
  <si>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</si>
  <si>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</si>
  <si>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</si>
  <si>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</si>
  <si>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</si>
  <si>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</si>
  <si>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</si>
  <si>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</si>
  <si>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</si>
  <si>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</si>
  <si>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</si>
  <si>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</si>
  <si>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</si>
  <si>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</si>
  <si>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</si>
  <si>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</si>
  <si>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</si>
  <si>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</si>
  <si>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</si>
  <si>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</si>
  <si>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</si>
  <si>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</si>
  <si>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</si>
  <si>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</si>
  <si>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</si>
  <si>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</si>
  <si>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</si>
  <si>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</si>
  <si>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</si>
  <si>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</si>
  <si>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</si>
  <si>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</si>
  <si>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</si>
  <si>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</si>
  <si>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</si>
  <si>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</si>
  <si>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</si>
  <si>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</si>
  <si>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</si>
  <si>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</si>
  <si>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</si>
  <si>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</si>
  <si>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</si>
  <si>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</si>
  <si>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</si>
  <si>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</si>
  <si>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</si>
  <si>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</si>
  <si>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</si>
  <si>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</si>
  <si>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</si>
  <si>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</si>
  <si>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</si>
  <si>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</si>
  <si>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</si>
  <si>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</si>
  <si>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</si>
  <si>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</si>
  <si>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</si>
  <si>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</si>
  <si>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</si>
  <si>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</si>
  <si>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</si>
  <si>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</si>
  <si>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</si>
  <si>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</si>
  <si>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</si>
  <si>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</si>
  <si>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</si>
  <si>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</si>
  <si>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</si>
  <si>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</si>
  <si>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</si>
  <si>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</si>
  <si>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</si>
  <si>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</si>
  <si>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</si>
  <si>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</si>
  <si>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</si>
  <si>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</si>
  <si>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</si>
  <si>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</si>
  <si>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</si>
  <si>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</si>
  <si>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</si>
  <si>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</si>
  <si>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</si>
  <si>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</si>
  <si>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</si>
  <si>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</si>
  <si>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</si>
  <si>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</si>
  <si>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</si>
  <si>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</si>
  <si>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</si>
  <si>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</si>
  <si>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</si>
  <si>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</si>
  <si>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</si>
  <si>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</si>
  <si>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</si>
  <si>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</si>
  <si>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</si>
  <si>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</si>
  <si>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</si>
  <si>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</si>
  <si>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</si>
  <si>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</si>
  <si>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</si>
  <si>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</si>
  <si>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</si>
  <si>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</si>
  <si>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</si>
  <si>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</si>
  <si>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</si>
  <si>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</si>
  <si>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</si>
  <si>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</si>
  <si>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</si>
  <si>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</si>
  <si>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</si>
  <si>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</si>
  <si>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</si>
  <si>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</si>
  <si>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</si>
  <si>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</si>
  <si>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</si>
  <si>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</si>
  <si>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</si>
  <si>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</si>
  <si>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</si>
  <si>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</si>
  <si>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</si>
  <si>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</si>
  <si>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</si>
  <si>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</si>
  <si>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</si>
  <si>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</si>
  <si>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</si>
  <si>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</si>
  <si>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</si>
  <si>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</si>
  <si>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</si>
  <si>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</si>
  <si>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</si>
  <si>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</si>
  <si>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</si>
  <si>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</si>
  <si>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</si>
  <si>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</si>
  <si>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</si>
  <si>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</si>
  <si>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</si>
  <si>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</si>
  <si>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</si>
  <si>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</si>
  <si>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</si>
  <si>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</si>
  <si>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</si>
  <si>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</si>
  <si>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</si>
  <si>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</si>
  <si>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</si>
  <si>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</si>
  <si>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</si>
  <si>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</si>
  <si>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</si>
  <si>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</si>
  <si>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</si>
  <si>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</si>
  <si>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</si>
  <si>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</si>
  <si>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</si>
  <si>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</si>
  <si>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</si>
  <si>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</si>
  <si>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</si>
  <si>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</si>
  <si>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</si>
  <si>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</si>
  <si>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</si>
  <si>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</si>
  <si>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</si>
  <si>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</si>
  <si>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</si>
  <si>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</si>
  <si>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</si>
  <si>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</si>
  <si>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</si>
  <si>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</si>
  <si>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</si>
  <si>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</si>
  <si>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</si>
  <si>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</si>
  <si>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</si>
  <si>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</si>
  <si>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</si>
  <si>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</si>
  <si>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</si>
  <si>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</si>
  <si>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</si>
  <si>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</si>
  <si>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</si>
  <si>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</si>
  <si>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</si>
  <si>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</si>
  <si>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</si>
  <si>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</si>
  <si>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</si>
  <si>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</si>
  <si>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</si>
  <si>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</si>
  <si>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</si>
  <si>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</si>
  <si>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</si>
  <si>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</si>
  <si>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</si>
  <si>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</si>
  <si>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</si>
  <si>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</si>
  <si>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</si>
  <si>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</si>
  <si>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</si>
  <si>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</si>
  <si>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</si>
  <si>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</si>
  <si>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</si>
  <si>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</si>
  <si>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</si>
  <si>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</si>
  <si>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</si>
  <si>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</si>
  <si>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</si>
  <si>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</si>
  <si>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</si>
  <si>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</si>
  <si>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</si>
  <si>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</si>
  <si>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</si>
  <si>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</si>
  <si>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</si>
  <si>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</si>
  <si>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</si>
  <si>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</si>
  <si>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</si>
  <si>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</si>
  <si>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</si>
  <si>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</si>
  <si>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</si>
  <si>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</si>
  <si>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</si>
  <si>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</si>
  <si>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</si>
  <si>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</si>
  <si>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</si>
  <si>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</si>
  <si>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</si>
  <si>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</si>
  <si>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</si>
  <si>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</si>
  <si>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</si>
  <si>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</si>
  <si>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</si>
  <si>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</si>
  <si>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</si>
  <si>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</si>
  <si>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</si>
  <si>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</si>
  <si>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</si>
  <si>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</si>
  <si>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</si>
  <si>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</si>
  <si>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</si>
  <si>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</si>
  <si>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</si>
  <si>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</si>
  <si>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</si>
  <si>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</si>
  <si>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</si>
  <si>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</si>
  <si>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</si>
  <si>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</si>
  <si>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</si>
  <si>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</si>
  <si>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</si>
  <si>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</si>
  <si>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</si>
  <si>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</si>
  <si>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</si>
  <si>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</si>
  <si>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</si>
  <si>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</si>
  <si>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</si>
  <si>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</si>
  <si>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</si>
  <si>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</si>
  <si>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</si>
  <si>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</si>
  <si>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</si>
  <si>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</si>
  <si>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</si>
  <si>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</si>
  <si>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</si>
  <si>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</si>
  <si>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</si>
  <si>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</si>
  <si>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</si>
  <si>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</si>
  <si>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</si>
  <si>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</si>
  <si>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</si>
  <si>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</si>
  <si>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</si>
  <si>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</si>
  <si>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</si>
  <si>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</si>
  <si>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</si>
  <si>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</si>
  <si>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</si>
  <si>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</si>
  <si>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</si>
  <si>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</si>
  <si>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</si>
  <si>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</si>
  <si>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</si>
  <si>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</si>
  <si>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</si>
  <si>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</si>
  <si>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</si>
  <si>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</si>
  <si>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</si>
  <si>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</si>
  <si>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</si>
  <si>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</si>
  <si>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</si>
  <si>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</si>
  <si>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</si>
  <si>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</si>
  <si>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</si>
  <si>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</si>
  <si>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</si>
  <si>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</si>
  <si>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</si>
  <si>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</si>
  <si>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</si>
  <si>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</si>
  <si>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</si>
  <si>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</si>
  <si>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</si>
  <si>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</si>
  <si>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</si>
  <si>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</si>
  <si>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</si>
  <si>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</si>
  <si>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</si>
  <si>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</si>
  <si>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</si>
  <si>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</si>
  <si>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</si>
  <si>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</si>
  <si>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</si>
  <si>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</si>
  <si>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</si>
  <si>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</si>
  <si>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</si>
  <si>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</si>
  <si>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</si>
  <si>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</si>
  <si>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</si>
  <si>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</si>
  <si>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</si>
  <si>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</si>
  <si>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</si>
  <si>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</si>
  <si>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</si>
  <si>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</si>
  <si>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</si>
  <si>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</si>
  <si>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</si>
  <si>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</si>
  <si>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</si>
  <si>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</si>
  <si>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</si>
  <si>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</si>
  <si>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</si>
  <si>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</si>
  <si>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</si>
  <si>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</si>
  <si>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</si>
  <si>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</si>
  <si>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</si>
  <si>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</si>
  <si>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</si>
  <si>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</si>
  <si>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</si>
  <si>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</si>
  <si>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</si>
  <si>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</si>
  <si>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</si>
  <si>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</si>
  <si>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</si>
  <si>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</si>
  <si>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</si>
  <si>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</si>
  <si>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</si>
  <si>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</si>
  <si>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</si>
  <si>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</si>
  <si>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</si>
  <si>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</si>
  <si>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</si>
  <si>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</si>
  <si>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</si>
  <si>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</si>
  <si>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</si>
  <si>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</si>
  <si>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</si>
  <si>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</si>
  <si>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</si>
  <si>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</si>
  <si>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</si>
  <si>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</si>
  <si>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</si>
  <si>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</si>
  <si>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</si>
  <si>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</si>
  <si>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</si>
  <si>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</si>
  <si>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</si>
  <si>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</si>
  <si>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</si>
  <si>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</si>
  <si>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</si>
  <si>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</si>
  <si>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</si>
  <si>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</si>
  <si>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</si>
  <si>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</si>
  <si>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</si>
  <si>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</si>
  <si>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</si>
  <si>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</si>
  <si>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</si>
  <si>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</si>
  <si>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</si>
  <si>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</si>
  <si>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</si>
  <si>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</si>
  <si>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</si>
  <si>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</si>
  <si>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</si>
  <si>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</si>
  <si>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</si>
  <si>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</si>
  <si>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</si>
  <si>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</si>
  <si>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</si>
  <si>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</si>
  <si>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</si>
  <si>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</si>
  <si>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</si>
  <si>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</si>
  <si>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</si>
  <si>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</si>
  <si>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</si>
  <si>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</si>
  <si>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</si>
  <si>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</si>
  <si>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</si>
  <si>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</si>
  <si>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</si>
  <si>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</si>
  <si>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</si>
  <si>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</si>
  <si>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</si>
  <si>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</si>
  <si>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</si>
  <si>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</si>
  <si>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</si>
  <si>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</si>
  <si>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</si>
  <si>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</si>
  <si>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</si>
  <si>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</si>
  <si>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</si>
  <si>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</si>
  <si>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</si>
  <si>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</si>
  <si>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</si>
  <si>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</si>
  <si>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</si>
  <si>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</si>
  <si>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</si>
  <si>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</si>
  <si>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</si>
  <si>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</si>
  <si>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</si>
  <si>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</si>
  <si>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</si>
  <si>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</si>
  <si>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</si>
  <si>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</si>
  <si>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</si>
  <si>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</si>
  <si>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</si>
  <si>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</si>
  <si>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</si>
  <si>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</si>
  <si>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</si>
  <si>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</si>
  <si>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</si>
  <si>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</si>
  <si>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</si>
  <si>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</si>
  <si>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</si>
  <si>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</si>
  <si>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</si>
  <si>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</si>
  <si>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</si>
  <si>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</si>
  <si>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</si>
  <si>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</si>
  <si>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</si>
  <si>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</si>
  <si>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</si>
  <si>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</si>
  <si>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</si>
  <si>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</si>
  <si>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</si>
  <si>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</si>
  <si>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</si>
  <si>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</si>
  <si>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</si>
  <si>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</si>
  <si>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</si>
  <si>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</si>
  <si>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</si>
  <si>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</si>
  <si>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</si>
  <si>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</si>
  <si>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</si>
  <si>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</si>
  <si>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</si>
  <si>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</si>
  <si>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</si>
  <si>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</si>
  <si>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</si>
  <si>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</si>
  <si>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</si>
  <si>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</si>
  <si>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</si>
  <si>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</si>
  <si>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</si>
  <si>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</si>
  <si>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</si>
  <si>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</si>
  <si>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</si>
  <si>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</si>
  <si>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</si>
  <si>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</si>
  <si>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</si>
  <si>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</si>
  <si>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</si>
  <si>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</si>
  <si>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</si>
  <si>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</si>
  <si>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</si>
  <si>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</si>
  <si>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</si>
  <si>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</si>
  <si>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</si>
  <si>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</si>
  <si>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</si>
  <si>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</si>
  <si>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</si>
  <si>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</si>
  <si>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</si>
  <si>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</si>
  <si>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</si>
  <si>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</si>
  <si>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</si>
  <si>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</si>
  <si>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</si>
  <si>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</si>
  <si>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</si>
  <si>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</si>
  <si>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</si>
  <si>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</si>
  <si>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</si>
  <si>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</si>
  <si>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</si>
  <si>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</si>
  <si>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</si>
  <si>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</si>
  <si>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</si>
  <si>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</si>
  <si>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</si>
  <si>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</si>
  <si>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</si>
  <si>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</si>
  <si>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</si>
  <si>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</si>
  <si>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</si>
  <si>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</si>
  <si>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</si>
  <si>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</si>
  <si>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</si>
  <si>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</si>
  <si>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</si>
  <si>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</si>
  <si>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</si>
  <si>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</si>
  <si>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</si>
  <si>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</si>
  <si>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</si>
  <si>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</si>
  <si>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</si>
  <si>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</si>
  <si>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</si>
  <si>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</si>
  <si>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</si>
  <si>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</si>
  <si>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</si>
  <si>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</si>
  <si>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</si>
  <si>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</si>
  <si>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</si>
  <si>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</si>
  <si>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</si>
  <si>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</si>
  <si>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</si>
  <si>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</si>
  <si>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</si>
  <si>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</si>
  <si>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</si>
  <si>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</si>
  <si>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</si>
  <si>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</si>
  <si>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</si>
  <si>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</si>
  <si>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</si>
  <si>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</si>
  <si>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</si>
  <si>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</si>
  <si>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</si>
  <si>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</si>
  <si>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</si>
  <si>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</si>
  <si>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</si>
  <si>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</si>
  <si>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</si>
  <si>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</si>
  <si>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</si>
  <si>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</si>
  <si>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</si>
  <si>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</si>
  <si>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</si>
  <si>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</si>
  <si>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</si>
  <si>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</si>
  <si>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</si>
  <si>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</si>
  <si>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</si>
  <si>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</si>
  <si>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</si>
  <si>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</si>
  <si>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</si>
  <si>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</si>
  <si>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</si>
  <si>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</si>
  <si>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</si>
  <si>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</si>
  <si>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</si>
  <si>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</si>
  <si>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</si>
  <si>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</si>
  <si>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</si>
  <si>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</si>
  <si>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</si>
  <si>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</si>
  <si>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</si>
  <si>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</si>
  <si>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</si>
  <si>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</si>
  <si>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</si>
  <si>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</si>
  <si>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</si>
  <si>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</si>
  <si>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</si>
  <si>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</si>
  <si>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</si>
  <si>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</si>
  <si>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</si>
  <si>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</si>
  <si>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</si>
  <si>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</si>
  <si>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</si>
  <si>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</si>
  <si>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</si>
  <si>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</si>
  <si>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</si>
  <si>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</si>
  <si>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</si>
  <si>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</si>
  <si>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</si>
  <si>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</si>
  <si>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</si>
  <si>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</si>
  <si>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</si>
  <si>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</si>
  <si>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</si>
  <si>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</si>
  <si>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</si>
  <si>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</si>
  <si>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</si>
  <si>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</si>
  <si>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</si>
  <si>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</si>
  <si>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</si>
  <si>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</si>
  <si>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</si>
  <si>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</si>
  <si>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</si>
  <si>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</si>
  <si>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</si>
  <si>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</si>
  <si>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</si>
  <si>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</si>
  <si>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</si>
  <si>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</si>
  <si>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</si>
  <si>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</si>
  <si>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</si>
  <si>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</si>
  <si>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</si>
  <si>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</si>
  <si>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</si>
  <si>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</si>
  <si>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</si>
  <si>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</si>
  <si>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</si>
  <si>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</si>
  <si>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</si>
  <si>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</si>
  <si>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</si>
  <si>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</si>
  <si>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</si>
  <si>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</si>
  <si>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</si>
  <si>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</si>
  <si>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</si>
  <si>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</si>
  <si>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</si>
  <si>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</si>
  <si>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</si>
  <si>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</si>
  <si>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</si>
  <si>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</si>
  <si>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</si>
  <si>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</si>
  <si>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</si>
  <si>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</si>
  <si>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</si>
  <si>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</si>
  <si>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</si>
  <si>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</si>
  <si>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</si>
  <si>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</si>
  <si>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</si>
  <si>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</si>
  <si>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</si>
  <si>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</si>
  <si>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</si>
  <si>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</si>
  <si>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</si>
  <si>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</si>
  <si>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</si>
  <si>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</si>
  <si>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</si>
  <si>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</si>
  <si>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</si>
  <si>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</si>
  <si>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</si>
  <si>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</si>
  <si>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</si>
  <si>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</si>
  <si>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</si>
  <si>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</si>
  <si>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</si>
  <si>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</si>
  <si>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</si>
  <si>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</si>
  <si>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</si>
  <si>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</si>
  <si>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</si>
  <si>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</si>
  <si>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</si>
  <si>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</si>
  <si>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</si>
  <si>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</si>
  <si>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</si>
  <si>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</si>
  <si>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</si>
  <si>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</si>
  <si>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</si>
  <si>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</si>
  <si>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</si>
  <si>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</si>
  <si>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</si>
  <si>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</si>
  <si>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</si>
  <si>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</si>
  <si>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</si>
  <si>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</si>
  <si>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</si>
  <si>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</si>
  <si>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</si>
  <si>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</si>
  <si>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</si>
  <si>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</si>
  <si>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</si>
  <si>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</si>
  <si>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</si>
  <si>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</si>
  <si>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</si>
  <si>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</si>
  <si>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</si>
  <si>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</si>
  <si>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</si>
  <si>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</si>
  <si>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</si>
  <si>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</si>
  <si>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</si>
  <si>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</si>
  <si>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</si>
  <si>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</si>
  <si>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</si>
  <si>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</si>
  <si>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</si>
  <si>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</si>
  <si>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</si>
  <si>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</si>
  <si>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</si>
  <si>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</si>
  <si>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</si>
  <si>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</si>
  <si>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</si>
  <si>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</si>
  <si>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</si>
  <si>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</si>
  <si>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</si>
  <si>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</si>
  <si>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</si>
  <si>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</si>
  <si>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</si>
  <si>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</si>
  <si>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</si>
  <si>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</si>
  <si>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</si>
  <si>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</si>
  <si>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</si>
  <si>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</si>
  <si>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</si>
  <si>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</si>
  <si>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</si>
  <si>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</si>
  <si>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</si>
  <si>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</si>
  <si>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</si>
  <si>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</si>
  <si>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</si>
  <si>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</si>
  <si>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</si>
  <si>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</si>
  <si>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</si>
  <si>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</si>
  <si>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</si>
  <si>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</si>
  <si>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</si>
  <si>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</si>
  <si>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</si>
  <si>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</si>
  <si>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</si>
  <si>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</si>
  <si>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</si>
  <si>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</si>
  <si>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</si>
  <si>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</si>
  <si>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</si>
  <si>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</si>
  <si>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</si>
  <si>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</si>
  <si>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</si>
  <si>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</si>
  <si>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</si>
  <si>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</si>
  <si>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</si>
  <si>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</si>
  <si>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</si>
  <si>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</si>
  <si>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</si>
  <si>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</si>
  <si>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</si>
  <si>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</si>
  <si>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</si>
  <si>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</si>
  <si>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</si>
  <si>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</si>
  <si>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</si>
  <si>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</si>
  <si>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</si>
  <si>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</si>
  <si>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</si>
  <si>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</si>
  <si>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</si>
  <si>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</si>
  <si>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</si>
  <si>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</si>
  <si>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</si>
  <si>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</si>
  <si>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</si>
  <si>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</si>
  <si>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</si>
  <si>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</si>
  <si>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</si>
  <si>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</si>
  <si>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</si>
  <si>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</si>
  <si>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</si>
  <si>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</si>
  <si>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</si>
  <si>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</si>
  <si>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</si>
  <si>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</si>
  <si>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</si>
  <si>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</si>
  <si>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</si>
  <si>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</si>
  <si>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</si>
  <si>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</si>
  <si>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</si>
  <si>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</si>
  <si>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</si>
  <si>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</si>
  <si>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</si>
  <si>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</si>
  <si>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</si>
  <si>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</si>
  <si>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</si>
  <si>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</si>
  <si>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</si>
  <si>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</si>
  <si>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</si>
  <si>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</si>
  <si>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</si>
  <si>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</si>
  <si>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</si>
  <si>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</si>
  <si>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</si>
  <si>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</si>
  <si>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</si>
  <si>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</si>
  <si>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</si>
  <si>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</si>
  <si>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</si>
  <si>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</si>
  <si>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</si>
  <si>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</si>
  <si>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</si>
  <si>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</si>
  <si>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</si>
  <si>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</si>
  <si>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</si>
  <si>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</si>
  <si>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</si>
  <si>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</si>
  <si>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</si>
  <si>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</si>
  <si>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</si>
  <si>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</si>
  <si>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</si>
  <si>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</si>
  <si>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</si>
  <si>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</si>
  <si>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</si>
  <si>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</si>
  <si>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</si>
  <si>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</si>
  <si>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</si>
  <si>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</si>
  <si>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</si>
  <si>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</si>
  <si>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</si>
  <si>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</si>
  <si>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</si>
  <si>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</si>
  <si>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</si>
  <si>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</si>
  <si>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</si>
  <si>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</si>
  <si>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</si>
  <si>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</si>
  <si>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</si>
  <si>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</si>
  <si>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</si>
  <si>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</si>
  <si>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</si>
  <si>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</si>
  <si>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</si>
  <si>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</si>
  <si>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</si>
  <si>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</si>
  <si>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</si>
  <si>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</si>
  <si>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</si>
  <si>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</si>
  <si>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</si>
  <si>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</si>
  <si>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</si>
  <si>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</si>
  <si>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</si>
  <si>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</si>
  <si>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</si>
  <si>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</si>
  <si>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</si>
  <si>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</si>
  <si>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</si>
  <si>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</si>
  <si>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</si>
  <si>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</si>
  <si>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</si>
  <si>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</si>
  <si>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</si>
  <si>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</si>
  <si>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</si>
  <si>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</si>
  <si>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</si>
  <si>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</si>
  <si>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</si>
  <si>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</si>
  <si>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</si>
  <si>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</si>
  <si>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</si>
  <si>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</si>
  <si>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</si>
  <si>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</si>
  <si>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</si>
  <si>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</si>
  <si>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</si>
  <si>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</si>
  <si>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</si>
  <si>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</si>
  <si>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</si>
  <si>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</si>
  <si>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</si>
  <si>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</si>
  <si>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</si>
  <si>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</si>
  <si>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</si>
  <si>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</si>
  <si>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</si>
  <si>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</si>
  <si>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</si>
  <si>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</si>
  <si>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</si>
  <si>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</si>
  <si>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</si>
  <si>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</si>
  <si>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</si>
  <si>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</si>
  <si>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</si>
  <si>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</si>
  <si>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</si>
  <si>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</si>
  <si>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</si>
  <si>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</si>
  <si>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</si>
  <si>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</si>
  <si>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</si>
  <si>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</si>
  <si>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</si>
  <si>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</si>
  <si>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</si>
  <si>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</si>
  <si>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</si>
  <si>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</si>
  <si>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</si>
  <si>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</si>
  <si>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</si>
  <si>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</si>
  <si>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</si>
  <si>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</si>
  <si>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</si>
  <si>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</si>
  <si>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</si>
  <si>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</si>
  <si>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</si>
  <si>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</si>
  <si>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</si>
  <si>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</si>
  <si>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</si>
  <si>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</si>
  <si>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</si>
  <si>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</si>
  <si>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</si>
  <si>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</si>
  <si>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</si>
  <si>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</si>
  <si>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</si>
  <si>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</si>
  <si>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</si>
  <si>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</si>
  <si>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</si>
  <si>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</si>
  <si>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</si>
  <si>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</si>
  <si>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</si>
  <si>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</si>
  <si>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</si>
  <si>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</si>
  <si>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</si>
  <si>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</si>
  <si>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</si>
  <si>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</si>
  <si>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</si>
  <si>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</si>
  <si>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</si>
  <si>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</si>
  <si>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</si>
  <si>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</si>
  <si>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</si>
  <si>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</si>
  <si>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</si>
  <si>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</si>
  <si>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</si>
  <si>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</si>
  <si>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</si>
  <si>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</si>
  <si>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</si>
  <si>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</si>
  <si>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</si>
  <si>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</si>
  <si>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</si>
  <si>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</si>
  <si>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</si>
  <si>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</si>
  <si>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</si>
  <si>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</si>
  <si>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</si>
  <si>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</si>
  <si>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</si>
  <si>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</si>
  <si>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</si>
  <si>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</si>
  <si>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</si>
  <si>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</si>
  <si>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</si>
  <si>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</si>
  <si>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</si>
  <si>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</si>
  <si>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</si>
  <si>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</si>
  <si>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</si>
  <si>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</si>
  <si>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</si>
  <si>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</si>
  <si>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</si>
  <si>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</si>
  <si>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</si>
  <si>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</si>
  <si>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</si>
  <si>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</si>
  <si>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</si>
  <si>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</si>
  <si>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</si>
  <si>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</si>
  <si>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</si>
  <si>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</si>
  <si>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</si>
  <si>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</si>
  <si>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</si>
  <si>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</si>
  <si>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</si>
  <si>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</si>
  <si>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</si>
  <si>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</si>
  <si>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</si>
  <si>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</si>
  <si>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</si>
  <si>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</si>
  <si>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</si>
  <si>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</si>
  <si>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</si>
  <si>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</si>
  <si>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</si>
  <si>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</si>
  <si>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</si>
  <si>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</si>
  <si>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</si>
  <si>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</si>
  <si>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</si>
  <si>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</si>
  <si>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</si>
  <si>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</si>
  <si>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</si>
  <si>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</si>
  <si>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</si>
  <si>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</si>
  <si>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</si>
  <si>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</si>
  <si>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</si>
  <si>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</si>
  <si>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</si>
  <si>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</si>
  <si>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</si>
  <si>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</si>
  <si>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</si>
  <si>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</si>
  <si>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</si>
  <si>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</si>
  <si>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</si>
  <si>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</si>
  <si>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</si>
  <si>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</si>
  <si>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</si>
  <si>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</si>
  <si>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</si>
  <si>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</si>
  <si>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</si>
  <si>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</si>
  <si>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</si>
  <si>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</si>
  <si>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</si>
  <si>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</si>
  <si>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</si>
  <si>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</si>
  <si>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</si>
  <si>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</si>
  <si>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</si>
  <si>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</si>
  <si>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</si>
  <si>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</si>
  <si>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</si>
  <si>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</si>
  <si>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</si>
  <si>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</si>
  <si>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</si>
  <si>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</si>
  <si>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</si>
  <si>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</si>
  <si>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</si>
  <si>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</si>
  <si>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</si>
  <si>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</si>
  <si>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</si>
  <si>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</si>
  <si>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</si>
  <si>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</si>
  <si>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</si>
  <si>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</si>
  <si>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</si>
  <si>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</si>
  <si>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</si>
  <si>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</si>
  <si>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</si>
  <si>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</si>
  <si>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</si>
  <si>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</si>
  <si>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</si>
  <si>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</si>
  <si>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</si>
  <si>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</si>
  <si>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</si>
  <si>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</si>
  <si>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</si>
  <si>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</si>
  <si>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</si>
  <si>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</si>
  <si>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</si>
  <si>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</si>
  <si>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</si>
  <si>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</si>
  <si>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</si>
  <si>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</si>
  <si>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</si>
  <si>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</si>
  <si>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</si>
  <si>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</si>
  <si>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</si>
  <si>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</si>
  <si>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</si>
  <si>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</si>
  <si>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</si>
  <si>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</si>
  <si>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</si>
  <si>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</si>
  <si>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</si>
  <si>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</si>
  <si>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</si>
  <si>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</si>
  <si>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</si>
  <si>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</si>
  <si>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</si>
  <si>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</si>
  <si>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</si>
  <si>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</si>
  <si>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</si>
  <si>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</si>
  <si>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</si>
  <si>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</si>
  <si>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</si>
  <si>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</si>
  <si>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</si>
  <si>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</si>
  <si>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</si>
  <si>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</si>
  <si>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</si>
  <si>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</si>
  <si>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</si>
  <si>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</si>
  <si>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</si>
  <si>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</si>
  <si>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</si>
  <si>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</si>
  <si>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</si>
  <si>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</si>
  <si>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</si>
  <si>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</si>
  <si>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</si>
  <si>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</si>
  <si>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</si>
  <si>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</si>
  <si>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</si>
  <si>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</si>
  <si>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</si>
  <si>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</si>
  <si>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</si>
  <si>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</si>
  <si>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</si>
  <si>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</si>
  <si>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</si>
  <si>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</si>
  <si>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</si>
  <si>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</si>
  <si>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</si>
  <si>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</si>
  <si>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</si>
  <si>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</si>
  <si>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</si>
  <si>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</si>
  <si>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</si>
  <si>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</si>
  <si>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</si>
  <si>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</si>
  <si>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</si>
  <si>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</si>
  <si>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</si>
  <si>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</si>
  <si>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</si>
  <si>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</si>
  <si>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</si>
  <si>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</si>
  <si>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</si>
  <si>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</si>
  <si>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</si>
  <si>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</si>
  <si>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</si>
  <si>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</si>
  <si>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</si>
  <si>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</si>
  <si>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</si>
  <si>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</si>
  <si>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</si>
  <si>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</si>
  <si>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</si>
  <si>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</si>
  <si>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</si>
  <si>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</si>
  <si>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</si>
  <si>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</si>
  <si>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</si>
  <si>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</si>
  <si>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</si>
  <si>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</si>
  <si>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</si>
  <si>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</si>
  <si>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</si>
  <si>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</si>
  <si>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</si>
  <si>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</si>
  <si>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</si>
  <si>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</si>
  <si>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</si>
  <si>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</si>
  <si>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</si>
  <si>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</si>
  <si>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</si>
  <si>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</si>
  <si>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</si>
  <si>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</si>
  <si>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</si>
  <si>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</si>
  <si>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</si>
  <si>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</si>
  <si>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</si>
  <si>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</si>
  <si>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</si>
  <si>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</si>
  <si>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</si>
  <si>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</si>
  <si>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</si>
  <si>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</si>
  <si>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</si>
  <si>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</si>
  <si>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</si>
  <si>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</si>
  <si>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</si>
  <si>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</si>
  <si>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</si>
  <si>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</si>
  <si>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</si>
  <si>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</si>
  <si>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</si>
  <si>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</si>
  <si>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</si>
  <si>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</si>
  <si>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</si>
  <si>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</si>
  <si>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</si>
  <si>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</si>
  <si>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</si>
  <si>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</si>
  <si>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</si>
  <si>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</si>
  <si>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</si>
  <si>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</si>
  <si>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</si>
  <si>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</si>
  <si>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</si>
  <si>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</si>
  <si>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</si>
  <si>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</si>
  <si>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</si>
  <si>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</si>
  <si>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</si>
  <si>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</si>
  <si>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</si>
  <si>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</si>
  <si>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</si>
  <si>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</si>
  <si>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</si>
  <si>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</si>
  <si>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</si>
  <si>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</si>
  <si>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</si>
  <si>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</si>
  <si>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</si>
  <si>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</si>
  <si>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</si>
  <si>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</si>
  <si>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</si>
  <si>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</si>
  <si>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</si>
  <si>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</si>
  <si>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</si>
  <si>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</si>
  <si>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</si>
  <si>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</si>
  <si>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</si>
  <si>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</si>
  <si>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</si>
  <si>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</si>
  <si>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</si>
  <si>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</si>
  <si>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</si>
  <si>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</si>
  <si>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</si>
  <si>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</si>
  <si>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</si>
  <si>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</si>
  <si>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</si>
  <si>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</si>
  <si>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</si>
  <si>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</si>
  <si>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</si>
  <si>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</si>
  <si>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</si>
  <si>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</si>
  <si>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</si>
  <si>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</si>
  <si>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</si>
  <si>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</si>
  <si>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</si>
  <si>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</si>
  <si>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</si>
  <si>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</si>
  <si>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</si>
  <si>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</si>
  <si>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</si>
  <si>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</si>
  <si>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</si>
  <si>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</si>
  <si>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</si>
  <si>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</si>
  <si>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</si>
  <si>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</si>
  <si>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</si>
  <si>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</si>
  <si>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</si>
  <si>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</si>
  <si>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</si>
  <si>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</si>
  <si>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</si>
  <si>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</si>
  <si>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</si>
  <si>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</si>
  <si>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</si>
  <si>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</si>
  <si>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</si>
  <si>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</si>
  <si>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</si>
  <si>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</si>
  <si>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</si>
  <si>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</si>
  <si>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</si>
  <si>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</si>
  <si>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</si>
  <si>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</si>
  <si>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</si>
  <si>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</si>
  <si>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</si>
  <si>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</si>
  <si>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</si>
  <si>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</si>
  <si>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</si>
  <si>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</si>
  <si>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</si>
  <si>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</si>
  <si>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</si>
  <si>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</si>
  <si>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</si>
  <si>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</si>
  <si>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</si>
  <si>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</si>
  <si>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</si>
  <si>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</si>
  <si>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</si>
  <si>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</si>
  <si>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</si>
  <si>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</si>
  <si>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</si>
  <si>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</si>
  <si>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</si>
  <si>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</si>
  <si>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</si>
  <si>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</si>
  <si>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</si>
  <si>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</si>
  <si>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</si>
  <si>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</si>
  <si>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</si>
  <si>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</si>
  <si>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</si>
  <si>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</si>
  <si>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</si>
  <si>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</si>
  <si>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</si>
  <si>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</si>
  <si>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</si>
  <si>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</si>
  <si>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</si>
  <si>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</si>
  <si>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</si>
  <si>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</si>
  <si>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</si>
  <si>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</si>
  <si>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</si>
  <si>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</si>
  <si>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</si>
  <si>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</si>
  <si>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</si>
  <si>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</si>
  <si>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</si>
  <si>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</si>
  <si>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</si>
  <si>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</si>
  <si>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</si>
  <si>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</si>
  <si>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</si>
  <si>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</si>
  <si>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</si>
  <si>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</si>
  <si>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</si>
  <si>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</si>
  <si>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</si>
  <si>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</si>
  <si>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</si>
  <si>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</si>
  <si>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</si>
  <si>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</si>
  <si>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</si>
  <si>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</si>
  <si>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</si>
  <si>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</si>
  <si>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</si>
  <si>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</si>
  <si>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</si>
  <si>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</si>
  <si>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</si>
  <si>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</si>
  <si>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</si>
  <si>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</si>
  <si>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</si>
  <si>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</si>
  <si>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</si>
  <si>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</si>
  <si>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</si>
  <si>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</si>
  <si>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</si>
  <si>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</si>
  <si>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</si>
  <si>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</si>
  <si>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</si>
  <si>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</si>
  <si>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</si>
  <si>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</si>
  <si>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</si>
  <si>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</si>
  <si>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</si>
  <si>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</si>
  <si>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</si>
  <si>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</si>
  <si>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</si>
  <si>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</si>
  <si>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</si>
  <si>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</si>
  <si>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</si>
  <si>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</si>
  <si>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</si>
  <si>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</si>
  <si>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</si>
  <si>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</si>
  <si>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</si>
  <si>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</si>
  <si>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</si>
  <si>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</si>
  <si>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</si>
  <si>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</si>
  <si>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</si>
  <si>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</si>
  <si>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</si>
  <si>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</si>
  <si>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</si>
  <si>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</si>
  <si>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</si>
  <si>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</si>
  <si>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</si>
  <si>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</si>
  <si>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</si>
  <si>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</si>
  <si>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</si>
  <si>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</si>
  <si>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</si>
  <si>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</si>
  <si>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</si>
  <si>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</si>
  <si>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</si>
  <si>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</si>
  <si>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</si>
  <si>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</si>
  <si>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</si>
  <si>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</si>
  <si>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</si>
  <si>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</si>
  <si>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</si>
  <si>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</si>
  <si>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</si>
  <si>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</si>
  <si>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</si>
  <si>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</si>
  <si>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</si>
  <si>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</si>
  <si>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</si>
  <si>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</si>
  <si>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</si>
  <si>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</si>
  <si>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</si>
  <si>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</si>
  <si>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</si>
  <si>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</si>
  <si>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</si>
  <si>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</si>
  <si>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</si>
  <si>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</si>
  <si>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</si>
  <si>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</si>
  <si>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</si>
  <si>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</si>
  <si>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</si>
  <si>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</si>
  <si>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</si>
  <si>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</si>
  <si>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</si>
  <si>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</si>
  <si>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</si>
  <si>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</si>
  <si>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</si>
  <si>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</si>
  <si>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</si>
  <si>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</si>
  <si>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</si>
  <si>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</si>
  <si>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</si>
  <si>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</si>
  <si>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</si>
  <si>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</si>
  <si>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</si>
  <si>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</si>
  <si>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</si>
  <si>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</si>
  <si>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</si>
  <si>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</si>
  <si>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</si>
  <si>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</si>
  <si>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</si>
  <si>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</si>
  <si>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</si>
  <si>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</si>
  <si>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</si>
  <si>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</si>
  <si>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</si>
  <si>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</si>
  <si>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</si>
  <si>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</si>
  <si>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</si>
  <si>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</si>
  <si>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</si>
  <si>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</si>
  <si>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</si>
  <si>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</si>
  <si>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</si>
  <si>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</si>
  <si>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</si>
  <si>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</si>
  <si>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</si>
  <si>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</si>
  <si>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</si>
  <si>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</si>
  <si>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</si>
  <si>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</si>
  <si>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</si>
  <si>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</si>
  <si>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</si>
  <si>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</si>
  <si>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</si>
  <si>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</si>
  <si>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</si>
  <si>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</si>
  <si>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</si>
  <si>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</si>
  <si>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</si>
  <si>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</si>
  <si>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</si>
  <si>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</si>
  <si>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</si>
  <si>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</si>
  <si>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</si>
  <si>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</si>
  <si>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</si>
  <si>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</si>
  <si>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</si>
  <si>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</si>
  <si>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</si>
  <si>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</si>
  <si>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</si>
  <si>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</si>
  <si>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</si>
  <si>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</si>
  <si>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</si>
  <si>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</si>
  <si>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</si>
  <si>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</si>
  <si>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</si>
  <si>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</si>
  <si>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</si>
  <si>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</si>
  <si>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</si>
  <si>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</si>
  <si>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</si>
  <si>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</si>
  <si>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</si>
  <si>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</si>
  <si>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</si>
  <si>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</si>
  <si>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</si>
  <si>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</si>
  <si>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</si>
  <si>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</si>
  <si>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</si>
  <si>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</si>
  <si>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</si>
  <si>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</si>
  <si>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</si>
  <si>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</si>
  <si>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</si>
  <si>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</si>
  <si>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</si>
  <si>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</si>
  <si>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</si>
  <si>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</si>
  <si>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</si>
  <si>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</si>
  <si>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</si>
  <si>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</si>
  <si>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</si>
  <si>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</si>
  <si>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</si>
  <si>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</si>
  <si>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</si>
  <si>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</si>
  <si>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</si>
  <si>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</si>
  <si>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</si>
  <si>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</si>
  <si>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</si>
  <si>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</si>
  <si>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</si>
  <si>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</si>
  <si>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</si>
  <si>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</si>
  <si>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</si>
  <si>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</si>
  <si>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</si>
  <si>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</si>
  <si>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</si>
  <si>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</si>
  <si>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</si>
  <si>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</si>
  <si>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</si>
  <si>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</si>
  <si>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</si>
  <si>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</si>
  <si>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</si>
  <si>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</si>
  <si>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</si>
  <si>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</si>
  <si>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</si>
  <si>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</si>
  <si>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</si>
  <si>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</si>
  <si>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</si>
  <si>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</si>
  <si>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</si>
  <si>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</si>
  <si>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</si>
  <si>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</si>
  <si>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</si>
  <si>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</si>
  <si>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</si>
  <si>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</si>
  <si>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</si>
  <si>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</si>
  <si>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</si>
  <si>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</si>
  <si>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</si>
  <si>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</si>
  <si>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</si>
  <si>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</si>
  <si>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</si>
  <si>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</si>
  <si>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</si>
  <si>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</si>
  <si>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</si>
  <si>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</si>
  <si>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</si>
  <si>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</si>
  <si>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</si>
  <si>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</si>
  <si>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</si>
  <si>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</si>
  <si>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</si>
  <si>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</si>
  <si>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</si>
  <si>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</si>
  <si>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</si>
  <si>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</si>
  <si>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</si>
  <si>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</si>
  <si>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</si>
  <si>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</si>
  <si>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</si>
  <si>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</si>
  <si>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</si>
  <si>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</si>
  <si>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</si>
  <si>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</si>
  <si>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</si>
  <si>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</si>
  <si>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</si>
  <si>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</si>
  <si>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</si>
  <si>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</si>
  <si>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</si>
  <si>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</si>
  <si>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</si>
  <si>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</si>
  <si>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</si>
  <si>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</si>
  <si>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</si>
  <si>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</si>
  <si>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</si>
  <si>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</si>
  <si>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</si>
  <si>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</si>
  <si>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</si>
  <si>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</si>
  <si>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</si>
  <si>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</si>
  <si>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</si>
  <si>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</si>
  <si>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</si>
  <si>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</si>
  <si>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</si>
  <si>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</si>
  <si>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</si>
  <si>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</si>
  <si>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</si>
  <si>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</si>
  <si>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</si>
  <si>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</si>
  <si>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</si>
  <si>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</si>
  <si>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</si>
  <si>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</si>
  <si>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</si>
  <si>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</si>
  <si>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</si>
  <si>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</si>
  <si>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</si>
  <si>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</si>
  <si>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</si>
  <si>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</si>
  <si>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</si>
  <si>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</si>
  <si>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</si>
  <si>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</si>
  <si>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</si>
  <si>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</si>
  <si>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</si>
  <si>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</si>
  <si>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</si>
  <si>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</si>
  <si>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</si>
  <si>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</si>
  <si>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</si>
  <si>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</si>
  <si>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</si>
  <si>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</si>
  <si>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</si>
  <si>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</si>
  <si>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</si>
  <si>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</si>
  <si>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</si>
  <si>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</si>
  <si>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</si>
  <si>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</si>
  <si>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</si>
  <si>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</si>
  <si>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</si>
  <si>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</si>
  <si>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</si>
  <si>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</si>
  <si>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</si>
  <si>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</si>
  <si>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</si>
  <si>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</si>
  <si>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</si>
  <si>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</si>
  <si>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</si>
  <si>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</si>
  <si>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</si>
  <si>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</si>
  <si>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</si>
  <si>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</si>
  <si>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</si>
  <si>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</si>
  <si>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</si>
  <si>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</si>
  <si>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</si>
  <si>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</si>
  <si>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</si>
  <si>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</si>
  <si>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</si>
  <si>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</si>
  <si>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</si>
  <si>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</si>
  <si>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</si>
  <si>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</si>
  <si>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</si>
  <si>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</si>
  <si>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</si>
  <si>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</si>
  <si>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</si>
  <si>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</si>
  <si>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</si>
  <si>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</si>
  <si>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</si>
  <si>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</si>
  <si>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</si>
  <si>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</si>
  <si>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</si>
  <si>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</si>
  <si>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</si>
  <si>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</si>
  <si>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</si>
  <si>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</si>
  <si>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</si>
  <si>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</si>
  <si>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</si>
  <si>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</si>
  <si>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</si>
  <si>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</si>
  <si>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</si>
  <si>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</si>
  <si>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</si>
  <si>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</si>
  <si>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</si>
  <si>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</si>
  <si>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</si>
  <si>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</si>
  <si>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</si>
  <si>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</si>
  <si>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</si>
  <si>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</si>
  <si>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</si>
  <si>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</si>
  <si>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</si>
  <si>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</si>
  <si>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</si>
  <si>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</si>
  <si>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</si>
  <si>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</si>
  <si>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</si>
  <si>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</si>
  <si>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</si>
  <si>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</si>
  <si>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</si>
  <si>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</si>
  <si>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</si>
  <si>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</si>
  <si>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</si>
  <si>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</si>
  <si>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</si>
  <si>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</si>
  <si>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</si>
  <si>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</si>
  <si>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</si>
  <si>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</si>
  <si>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</si>
  <si>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</si>
  <si>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</si>
  <si>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</si>
  <si>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</si>
  <si>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</si>
  <si>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</si>
  <si>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</si>
  <si>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</si>
  <si>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</si>
  <si>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</si>
  <si>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</si>
  <si>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</si>
  <si>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</si>
  <si>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</si>
  <si>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</si>
  <si>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</si>
  <si>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</si>
  <si>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</si>
  <si>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</si>
  <si>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</si>
  <si>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</si>
  <si>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</si>
  <si>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</si>
  <si>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</si>
  <si>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</si>
  <si>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</si>
  <si>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</si>
  <si>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</si>
  <si>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</si>
  <si>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</si>
  <si>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</si>
  <si>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</si>
  <si>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</si>
  <si>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</si>
  <si>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</si>
  <si>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</si>
  <si>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</si>
  <si>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</si>
  <si>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</si>
  <si>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</si>
  <si>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</si>
  <si>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</si>
  <si>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</si>
  <si>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</si>
  <si>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</si>
  <si>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</si>
  <si>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</si>
  <si>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</si>
  <si>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</si>
  <si>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</si>
  <si>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</si>
  <si>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</si>
  <si>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</si>
  <si>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</si>
  <si>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</si>
  <si>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</si>
  <si>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</si>
  <si>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</si>
  <si>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</si>
  <si>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</si>
  <si>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</si>
  <si>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</si>
  <si>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</si>
  <si>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</si>
  <si>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</si>
  <si>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</si>
  <si>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</si>
  <si>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</si>
  <si>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</si>
  <si>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</si>
  <si>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</si>
  <si>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</si>
  <si>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</si>
  <si>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</si>
  <si>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</si>
  <si>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</si>
  <si>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</si>
  <si>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</si>
  <si>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</si>
  <si>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</si>
  <si>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</si>
  <si>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</si>
  <si>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</si>
  <si>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</si>
  <si>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</si>
  <si>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</si>
  <si>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</si>
  <si>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</si>
  <si>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</si>
  <si>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</si>
  <si>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</si>
  <si>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</si>
  <si>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</si>
  <si>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</si>
  <si>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</si>
  <si>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</si>
  <si>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</si>
  <si>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</si>
  <si>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</si>
  <si>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</si>
  <si>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</si>
  <si>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</si>
  <si>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</si>
  <si>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</si>
  <si>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</si>
  <si>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</si>
  <si>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</si>
  <si>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</si>
  <si>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</si>
  <si>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</si>
  <si>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</si>
  <si>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</si>
  <si>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</si>
  <si>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</si>
  <si>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</si>
  <si>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</si>
  <si>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</si>
  <si>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</si>
  <si>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</si>
  <si>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</si>
  <si>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</si>
  <si>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</si>
  <si>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</si>
  <si>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</si>
  <si>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</si>
  <si>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</si>
  <si>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</si>
  <si>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</si>
  <si>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</si>
  <si>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</si>
  <si>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</si>
  <si>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</si>
  <si>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</si>
  <si>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</si>
  <si>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</si>
  <si>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</si>
  <si>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</si>
  <si>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</si>
  <si>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</si>
  <si>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</si>
  <si>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</si>
  <si>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</si>
  <si>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</si>
  <si>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</si>
  <si>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</si>
  <si>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</si>
  <si>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</si>
  <si>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</si>
  <si>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</si>
  <si>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</si>
  <si>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</si>
  <si>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</si>
  <si>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</si>
  <si>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</si>
  <si>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</si>
  <si>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</si>
  <si>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</si>
  <si>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</si>
  <si>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</si>
  <si>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</si>
  <si>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</si>
  <si>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</si>
  <si>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</si>
  <si>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</si>
  <si>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</si>
  <si>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</si>
  <si>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</si>
  <si>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</si>
  <si>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</si>
  <si>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</si>
  <si>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</si>
  <si>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</si>
  <si>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</si>
  <si>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</si>
  <si>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</si>
  <si>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</si>
  <si>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</si>
  <si>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</si>
  <si>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</si>
  <si>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</si>
  <si>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</si>
  <si>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</si>
  <si>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</si>
  <si>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</si>
  <si>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</si>
  <si>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</si>
  <si>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</si>
  <si>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</si>
  <si>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</si>
  <si>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</si>
  <si>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</si>
  <si>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</si>
  <si>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</si>
  <si>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</si>
  <si>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</si>
  <si>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</si>
  <si>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</si>
  <si>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</si>
  <si>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</si>
  <si>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</si>
  <si>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</si>
  <si>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</si>
  <si>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</si>
  <si>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</si>
  <si>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</si>
  <si>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</si>
  <si>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</si>
  <si>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</si>
  <si>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</si>
  <si>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</si>
  <si>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</si>
  <si>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</si>
  <si>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</si>
  <si>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</si>
  <si>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</si>
  <si>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</si>
  <si>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</si>
  <si>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</si>
  <si>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</si>
  <si>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</si>
  <si>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</si>
  <si>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</si>
  <si>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</si>
  <si>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</si>
  <si>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</si>
  <si>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</si>
  <si>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</si>
  <si>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</si>
  <si>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</si>
  <si>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</si>
  <si>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</si>
  <si>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</si>
  <si>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</si>
  <si>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</si>
  <si>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</si>
  <si>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</si>
  <si>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</si>
  <si>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</si>
  <si>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</si>
  <si>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</si>
  <si>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</si>
  <si>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</si>
  <si>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</si>
  <si>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</si>
  <si>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</si>
  <si>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</si>
  <si>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</si>
  <si>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</si>
  <si>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</si>
  <si>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</si>
  <si>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</si>
  <si>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</si>
  <si>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</si>
  <si>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</si>
  <si>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</si>
  <si>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</si>
  <si>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</si>
  <si>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</si>
  <si>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</si>
  <si>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</si>
  <si>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</si>
  <si>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</si>
  <si>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</si>
  <si>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</si>
  <si>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</si>
  <si>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</si>
  <si>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</si>
  <si>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</si>
  <si>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</si>
  <si>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</si>
  <si>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</si>
  <si>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</si>
  <si>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</si>
  <si>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</si>
  <si>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</si>
  <si>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</si>
  <si>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</si>
  <si>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</si>
  <si>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</si>
  <si>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</si>
  <si>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</si>
  <si>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</si>
  <si>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</si>
  <si>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</si>
  <si>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</si>
  <si>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</si>
  <si>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</si>
  <si>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</si>
  <si>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</si>
  <si>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</si>
  <si>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</si>
  <si>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</si>
  <si>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</si>
  <si>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</si>
  <si>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</si>
  <si>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</si>
  <si>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</si>
  <si>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</si>
  <si>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</si>
  <si>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</si>
  <si>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</si>
  <si>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</si>
  <si>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</si>
  <si>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</si>
  <si>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</si>
  <si>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</si>
  <si>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</si>
  <si>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</si>
  <si>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</si>
  <si>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</si>
  <si>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</si>
  <si>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</si>
  <si>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</si>
  <si>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</si>
  <si>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</si>
  <si>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</si>
  <si>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</si>
  <si>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</si>
  <si>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</si>
  <si>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</si>
  <si>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</si>
  <si>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</si>
  <si>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</si>
  <si>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</si>
  <si>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</si>
  <si>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</si>
  <si>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</si>
  <si>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</si>
  <si>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</si>
  <si>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</si>
  <si>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</si>
  <si>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</si>
  <si>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</si>
  <si>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</si>
  <si>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</si>
  <si>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</si>
  <si>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</si>
  <si>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</si>
  <si>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</si>
  <si>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</si>
  <si>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</si>
  <si>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</si>
  <si>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</si>
  <si>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</si>
  <si>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</si>
  <si>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</si>
  <si>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</si>
  <si>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</si>
  <si>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</si>
  <si>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</si>
  <si>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</si>
  <si>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</si>
  <si>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</si>
  <si>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</si>
  <si>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</si>
  <si>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</si>
  <si>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</si>
  <si>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</si>
  <si>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</si>
  <si>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</si>
  <si>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</si>
  <si>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</si>
  <si>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</si>
  <si>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</si>
  <si>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</si>
  <si>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</si>
  <si>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</si>
  <si>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</si>
  <si>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</si>
  <si>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</si>
  <si>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</si>
  <si>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</si>
  <si>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</si>
  <si>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</si>
  <si>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</si>
  <si>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</si>
  <si>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</si>
  <si>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</si>
  <si>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</si>
  <si>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</si>
  <si>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</si>
  <si>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</si>
  <si>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</si>
  <si>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</si>
  <si>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</si>
  <si>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</si>
  <si>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</si>
  <si>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</si>
  <si>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</si>
  <si>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</si>
  <si>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</si>
  <si>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</si>
  <si>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</si>
  <si>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</si>
  <si>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</si>
  <si>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</si>
  <si>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</si>
  <si>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</si>
  <si>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</si>
  <si>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</si>
  <si>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</si>
  <si>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</si>
  <si>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</si>
  <si>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</si>
  <si>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</si>
  <si>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</si>
  <si>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</si>
  <si>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</si>
  <si>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</si>
  <si>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</si>
  <si>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</si>
  <si>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</si>
  <si>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</si>
  <si>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</si>
  <si>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</si>
  <si>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</si>
  <si>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</si>
  <si>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</si>
  <si>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</si>
  <si>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</si>
  <si>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</si>
  <si>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</si>
  <si>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</si>
  <si>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</si>
  <si>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</si>
  <si>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</si>
  <si>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</si>
  <si>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</si>
  <si>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</si>
  <si>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</si>
  <si>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</si>
  <si>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</si>
  <si>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</si>
  <si>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</si>
  <si>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</si>
  <si>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</si>
  <si>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</si>
  <si>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</si>
  <si>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</si>
  <si>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</si>
  <si>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</si>
  <si>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</si>
  <si>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</si>
  <si>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</si>
  <si>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</si>
  <si>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</si>
  <si>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</si>
  <si>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</si>
  <si>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</si>
  <si>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</si>
  <si>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</si>
  <si>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</si>
  <si>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</si>
  <si>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</si>
  <si>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</si>
  <si>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</si>
  <si>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</si>
  <si>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</si>
  <si>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</si>
  <si>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</si>
  <si>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</si>
  <si>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</si>
  <si>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</si>
  <si>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</si>
  <si>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</si>
  <si>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</si>
  <si>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</si>
  <si>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</si>
  <si>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</si>
  <si>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</si>
  <si>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</si>
  <si>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</si>
  <si>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</si>
  <si>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</si>
  <si>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</si>
  <si>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</si>
  <si>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</si>
  <si>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</si>
  <si>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</si>
  <si>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</si>
  <si>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</si>
  <si>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</si>
  <si>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</si>
  <si>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</si>
  <si>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</si>
  <si>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</si>
  <si>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</si>
  <si>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</si>
  <si>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</si>
  <si>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</si>
  <si>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</si>
  <si>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</si>
  <si>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</si>
  <si>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</si>
  <si>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</si>
  <si>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</si>
  <si>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</si>
  <si>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</si>
  <si>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</si>
  <si>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</si>
  <si>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</si>
  <si>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</si>
  <si>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</si>
  <si>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</si>
  <si>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</si>
  <si>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</si>
  <si>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</si>
  <si>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</si>
  <si>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</si>
  <si>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</si>
  <si>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</si>
  <si>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</si>
  <si>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</si>
  <si>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</si>
  <si>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</si>
  <si>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</si>
  <si>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</si>
  <si>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</si>
  <si>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</si>
  <si>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</si>
  <si>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</si>
  <si>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</si>
  <si>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</si>
  <si>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</si>
  <si>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</si>
  <si>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</si>
  <si>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</si>
  <si>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</si>
  <si>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</si>
  <si>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</si>
  <si>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</si>
  <si>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</si>
  <si>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</si>
  <si>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</si>
  <si>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</si>
  <si>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</si>
  <si>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</si>
  <si>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</si>
  <si>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</si>
  <si>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</si>
  <si>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</si>
  <si>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</si>
  <si>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</si>
  <si>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</si>
  <si>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</si>
  <si>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</si>
  <si>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</si>
  <si>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</si>
  <si>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</si>
  <si>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</si>
  <si>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</si>
  <si>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</si>
  <si>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</si>
  <si>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</si>
  <si>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</si>
  <si>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</si>
  <si>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</si>
  <si>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</si>
  <si>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</si>
  <si>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</si>
  <si>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</si>
  <si>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</si>
  <si>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</si>
  <si>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</si>
  <si>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</si>
  <si>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</si>
  <si>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</si>
  <si>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</si>
  <si>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</si>
  <si>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</si>
  <si>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</si>
  <si>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</si>
  <si>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</si>
  <si>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</si>
  <si>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</si>
  <si>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</si>
  <si>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</si>
  <si>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</si>
  <si>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</si>
  <si>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</si>
  <si>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</si>
  <si>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</si>
  <si>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</si>
  <si>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</si>
  <si>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</si>
  <si>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</si>
  <si>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</si>
  <si>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</si>
  <si>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</si>
  <si>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</si>
  <si>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</si>
  <si>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</si>
  <si>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</si>
  <si>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</si>
  <si>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</si>
  <si>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</si>
  <si>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</si>
  <si>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</si>
  <si>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</si>
  <si>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</si>
  <si>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</si>
  <si>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</si>
  <si>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</si>
  <si>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</si>
  <si>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</si>
  <si>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</si>
  <si>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</si>
  <si>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</si>
  <si>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</si>
  <si>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</si>
  <si>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</si>
  <si>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</si>
  <si>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</si>
  <si>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</si>
  <si>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</si>
  <si>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</si>
  <si>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</si>
  <si>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</si>
  <si>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</si>
  <si>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</si>
  <si>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</si>
  <si>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</si>
  <si>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</si>
  <si>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</si>
  <si>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</si>
  <si>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</si>
  <si>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</si>
  <si>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</si>
  <si>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</si>
  <si>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</si>
  <si>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</si>
  <si>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</si>
  <si>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</si>
  <si>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</si>
  <si>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</si>
  <si>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</si>
  <si>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</si>
  <si>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</si>
  <si>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</si>
  <si>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</si>
  <si>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</si>
  <si>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</si>
  <si>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</si>
  <si>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</si>
  <si>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</si>
  <si>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</si>
  <si>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</si>
  <si>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</si>
  <si>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</si>
  <si>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</si>
  <si>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</si>
  <si>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</si>
  <si>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</si>
  <si>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</si>
  <si>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</si>
  <si>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</si>
  <si>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</si>
  <si>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</si>
  <si>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</si>
  <si>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</si>
  <si>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</si>
  <si>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</si>
  <si>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</si>
  <si>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</si>
  <si>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</si>
  <si>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</si>
  <si>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</si>
  <si>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</si>
  <si>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</si>
  <si>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</si>
  <si>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</si>
  <si>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</si>
  <si>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</si>
  <si>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</si>
  <si>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</si>
  <si>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</si>
  <si>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</si>
  <si>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</si>
  <si>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</si>
  <si>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</si>
  <si>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</si>
  <si>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</si>
  <si>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</si>
  <si>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</si>
  <si>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</si>
  <si>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</si>
  <si>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</si>
  <si>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</si>
  <si>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</si>
  <si>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</si>
  <si>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</si>
  <si>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</si>
  <si>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</si>
  <si>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</si>
  <si>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</si>
  <si>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</si>
  <si>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</si>
  <si>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</si>
  <si>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</si>
  <si>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</si>
  <si>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</si>
  <si>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</si>
  <si>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</si>
  <si>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</si>
  <si>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</si>
  <si>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</si>
  <si>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</si>
  <si>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</si>
  <si>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</si>
  <si>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</si>
  <si>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</si>
  <si>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</si>
  <si>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</si>
  <si>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</si>
  <si>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</si>
  <si>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</si>
  <si>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</si>
  <si>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</si>
  <si>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</si>
  <si>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</si>
  <si>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</si>
  <si>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</si>
  <si>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</si>
  <si>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</si>
  <si>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</si>
  <si>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</si>
  <si>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</si>
  <si>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</si>
  <si>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</si>
  <si>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</si>
  <si>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</si>
  <si>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</si>
  <si>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</si>
  <si>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</si>
  <si>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</si>
  <si>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</si>
  <si>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</si>
  <si>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</si>
  <si>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</si>
  <si>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</si>
  <si>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</si>
  <si>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</si>
  <si>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</si>
  <si>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</si>
  <si>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</si>
  <si>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</si>
  <si>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</si>
  <si>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</si>
  <si>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</si>
  <si>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</si>
  <si>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</si>
  <si>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</si>
  <si>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</si>
  <si>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</si>
  <si>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</si>
  <si>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</si>
  <si>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</si>
  <si>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</si>
  <si>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</si>
  <si>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</si>
  <si>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</si>
  <si>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</si>
  <si>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</si>
  <si>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</si>
  <si>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</si>
  <si>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</si>
  <si>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</si>
  <si>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</si>
  <si>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</si>
  <si>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</si>
  <si>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</si>
  <si>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</si>
  <si>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</si>
  <si>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</si>
  <si>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</si>
  <si>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</si>
  <si>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</si>
  <si>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</si>
  <si>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</si>
  <si>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</si>
  <si>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</si>
  <si>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</si>
  <si>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</si>
  <si>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</si>
  <si>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</si>
  <si>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</si>
  <si>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</si>
  <si>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</si>
  <si>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</si>
  <si>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</si>
  <si>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</si>
  <si>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</si>
  <si>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</si>
  <si>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</si>
  <si>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</si>
  <si>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</si>
  <si>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</si>
  <si>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</si>
  <si>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</si>
  <si>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</si>
  <si>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</si>
  <si>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</si>
  <si>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</si>
  <si>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</si>
  <si>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</si>
  <si>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</si>
  <si>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</si>
  <si>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</si>
  <si>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</si>
  <si>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</si>
  <si>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</si>
  <si>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</si>
  <si>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</si>
  <si>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</si>
  <si>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</si>
  <si>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</si>
  <si>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</si>
  <si>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</si>
  <si>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</si>
  <si>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</si>
  <si>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</si>
  <si>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</si>
  <si>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</si>
  <si>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</si>
  <si>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</si>
  <si>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</si>
  <si>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</si>
  <si>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</si>
  <si>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</si>
  <si>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</si>
  <si>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</si>
  <si>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</si>
  <si>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</si>
  <si>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</si>
  <si>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</si>
  <si>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</si>
  <si>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</si>
  <si>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</si>
  <si>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</si>
  <si>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</si>
  <si>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</si>
  <si>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</si>
  <si>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</si>
  <si>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</si>
  <si>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</si>
  <si>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</si>
  <si>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</si>
  <si>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</si>
  <si>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</si>
  <si>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</si>
  <si>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</si>
  <si>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</si>
  <si>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</si>
  <si>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</si>
  <si>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</si>
  <si>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</si>
  <si>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</si>
  <si>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</si>
  <si>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</si>
  <si>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</si>
  <si>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</si>
  <si>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</si>
  <si>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</si>
  <si>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</si>
  <si>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</si>
  <si>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</si>
  <si>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</si>
  <si>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</si>
  <si>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</si>
  <si>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</si>
  <si>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</si>
  <si>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</si>
  <si>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</si>
  <si>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</si>
  <si>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</si>
  <si>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</si>
  <si>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</si>
  <si>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</si>
  <si>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</si>
  <si>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</si>
  <si>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</si>
  <si>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</si>
  <si>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</si>
  <si>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</si>
  <si>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</si>
  <si>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</si>
  <si>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</si>
  <si>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</si>
  <si>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</si>
  <si>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</si>
  <si>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</si>
  <si>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</si>
  <si>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</si>
  <si>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</si>
  <si>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</si>
  <si>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</si>
  <si>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</si>
  <si>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</si>
  <si>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</si>
  <si>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</si>
  <si>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</si>
  <si>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</si>
  <si>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</si>
  <si>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</si>
  <si>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</si>
  <si>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</si>
  <si>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</si>
  <si>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</si>
  <si>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</si>
  <si>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</si>
  <si>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</si>
  <si>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</si>
  <si>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</si>
  <si>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</si>
  <si>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</si>
  <si>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</si>
  <si>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</si>
  <si>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</si>
  <si>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</si>
  <si>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</si>
  <si>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</si>
  <si>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</si>
  <si>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</si>
  <si>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</si>
  <si>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</si>
  <si>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</si>
  <si>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</si>
  <si>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</si>
  <si>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</si>
  <si>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</si>
  <si>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</si>
  <si>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</si>
  <si>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</si>
  <si>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</si>
  <si>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</si>
  <si>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</si>
  <si>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</si>
  <si>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</si>
  <si>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</si>
  <si>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</si>
  <si>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</si>
  <si>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</si>
  <si>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</si>
  <si>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</si>
  <si>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</si>
  <si>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</si>
  <si>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</si>
  <si>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</si>
  <si>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</si>
  <si>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</si>
  <si>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</si>
  <si>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</si>
  <si>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</si>
  <si>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</si>
  <si>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</si>
  <si>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</si>
  <si>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</si>
  <si>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</si>
  <si>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</si>
  <si>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</si>
  <si>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</si>
  <si>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</si>
  <si>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</si>
  <si>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</si>
  <si>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</si>
  <si>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</si>
  <si>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</si>
  <si>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</si>
  <si>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</si>
  <si>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</si>
  <si>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</si>
  <si>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</si>
  <si>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</si>
  <si>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</si>
  <si>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</si>
  <si>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</si>
  <si>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</si>
  <si>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</si>
  <si>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</si>
  <si>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</si>
  <si>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</si>
  <si>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</si>
  <si>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</si>
  <si>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</si>
  <si>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</si>
  <si>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</si>
  <si>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</si>
  <si>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</si>
  <si>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</si>
  <si>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</si>
  <si>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</si>
  <si>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</si>
  <si>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</si>
  <si>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</si>
  <si>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</si>
  <si>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</si>
  <si>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</si>
  <si>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</si>
  <si>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</si>
  <si>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</si>
  <si>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</si>
  <si>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</si>
  <si>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</si>
  <si>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</si>
  <si>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</si>
  <si>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</si>
  <si>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</si>
  <si>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</si>
  <si>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</si>
  <si>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</si>
  <si>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</si>
  <si>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</si>
  <si>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</si>
  <si>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</si>
  <si>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</si>
  <si>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</si>
  <si>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</si>
  <si>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</si>
  <si>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</si>
  <si>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</si>
  <si>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</si>
  <si>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</si>
  <si>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</si>
  <si>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</si>
  <si>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</si>
  <si>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</si>
  <si>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</si>
  <si>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</si>
  <si>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</si>
  <si>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</si>
  <si>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</si>
  <si>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</si>
  <si>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</si>
  <si>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</si>
  <si>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</si>
  <si>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</si>
  <si>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</si>
  <si>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</si>
  <si>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</si>
  <si>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</si>
  <si>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</si>
  <si>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</si>
  <si>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</si>
  <si>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</si>
  <si>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</si>
  <si>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</si>
  <si>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</si>
  <si>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</si>
  <si>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</si>
  <si>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</si>
  <si>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</si>
  <si>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</si>
  <si>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</si>
  <si>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</si>
  <si>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</si>
  <si>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</si>
  <si>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</si>
  <si>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</si>
  <si>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</si>
  <si>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</si>
  <si>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</si>
  <si>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</si>
  <si>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</si>
  <si>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</si>
  <si>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</si>
  <si>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</si>
  <si>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</si>
  <si>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</si>
  <si>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</si>
  <si>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</si>
  <si>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</si>
  <si>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</si>
  <si>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</si>
  <si>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</si>
  <si>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</si>
  <si>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</si>
  <si>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</si>
  <si>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</si>
  <si>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</si>
  <si>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</si>
  <si>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</si>
  <si>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</si>
  <si>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</si>
  <si>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</si>
  <si>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</si>
  <si>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</si>
  <si>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</si>
  <si>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</si>
  <si>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</si>
  <si>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</si>
  <si>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</si>
  <si>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</si>
  <si>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</si>
  <si>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</si>
  <si>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</si>
  <si>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</si>
  <si>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</si>
  <si>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</si>
  <si>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</si>
  <si>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</si>
  <si>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</si>
  <si>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</si>
  <si>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</si>
  <si>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</si>
  <si>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</si>
  <si>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</si>
  <si>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</si>
  <si>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</si>
  <si>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</si>
  <si>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</si>
  <si>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</si>
  <si>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</si>
  <si>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</si>
  <si>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</si>
  <si>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</si>
  <si>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</si>
  <si>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</si>
  <si>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</si>
  <si>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</si>
  <si>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</si>
  <si>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</si>
  <si>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</si>
  <si>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</si>
  <si>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</si>
  <si>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</si>
  <si>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</si>
  <si>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</si>
  <si>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</si>
  <si>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</si>
  <si>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</si>
  <si>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</si>
  <si>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</si>
  <si>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</si>
  <si>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</si>
  <si>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</si>
  <si>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</si>
  <si>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</si>
  <si>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</si>
  <si>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</si>
  <si>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</si>
  <si>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</si>
  <si>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</si>
  <si>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</si>
  <si>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</si>
  <si>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</si>
  <si>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</si>
  <si>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</si>
  <si>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</si>
  <si>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</si>
  <si>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</si>
  <si>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</si>
  <si>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</si>
  <si>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</si>
  <si>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</si>
  <si>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</si>
  <si>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</si>
  <si>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</si>
  <si>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</si>
  <si>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</si>
  <si>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</si>
  <si>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</si>
  <si>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</si>
  <si>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</si>
  <si>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</si>
  <si>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</si>
  <si>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</si>
  <si>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</si>
  <si>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</si>
  <si>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</si>
  <si>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</si>
  <si>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</si>
  <si>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</si>
  <si>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</si>
  <si>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</si>
  <si>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</si>
  <si>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</si>
  <si>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</si>
  <si>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</si>
  <si>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</si>
  <si>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</si>
  <si>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</si>
  <si>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</si>
  <si>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</si>
  <si>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</si>
  <si>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</si>
  <si>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</si>
  <si>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</si>
  <si>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</si>
  <si>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</si>
  <si>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</si>
  <si>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</si>
  <si>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</si>
  <si>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</si>
  <si>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</si>
  <si>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</si>
  <si>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</si>
  <si>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</si>
  <si>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</si>
  <si>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</si>
  <si>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</si>
  <si>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</si>
  <si>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</si>
  <si>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</si>
  <si>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</si>
  <si>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</si>
  <si>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</si>
  <si>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</si>
  <si>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</si>
  <si>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</si>
  <si>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</si>
  <si>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</si>
  <si>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</si>
  <si>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</si>
  <si>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</si>
  <si>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</si>
  <si>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</si>
  <si>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</si>
  <si>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</si>
  <si>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</si>
  <si>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</si>
  <si>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</si>
  <si>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</si>
  <si>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</si>
  <si>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</si>
  <si>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</si>
  <si>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</si>
  <si>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</si>
  <si>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</si>
  <si>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</si>
  <si>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</si>
  <si>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</si>
  <si>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</si>
  <si>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</si>
  <si>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</si>
  <si>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</si>
  <si>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</si>
  <si>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</si>
  <si>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</si>
  <si>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</si>
  <si>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</si>
  <si>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</si>
  <si>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</si>
  <si>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</si>
  <si>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</si>
  <si>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</si>
  <si>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</si>
  <si>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</si>
  <si>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</si>
  <si>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</si>
  <si>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</si>
  <si>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</si>
  <si>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</si>
  <si>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</si>
  <si>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</si>
  <si>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</si>
  <si>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</si>
  <si>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</si>
  <si>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</si>
  <si>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</si>
  <si>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</si>
  <si>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</si>
  <si>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</si>
  <si>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</si>
  <si>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</si>
  <si>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</si>
  <si>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</si>
  <si>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</si>
  <si>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</si>
  <si>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</si>
  <si>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</si>
  <si>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</si>
  <si>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</si>
  <si>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</si>
  <si>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</si>
  <si>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</si>
  <si>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</si>
  <si>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</si>
  <si>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</si>
  <si>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</si>
  <si>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</si>
  <si>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</si>
  <si>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</si>
  <si>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</si>
  <si>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</si>
  <si>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</si>
  <si>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</si>
  <si>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</si>
  <si>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</si>
  <si>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</si>
  <si>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</si>
  <si>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</si>
  <si>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</si>
  <si>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</si>
  <si>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</si>
  <si>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</si>
  <si>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</si>
  <si>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</si>
  <si>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</si>
  <si>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</si>
  <si>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</si>
  <si>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</si>
  <si>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</si>
  <si>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</si>
  <si>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</si>
  <si>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</si>
  <si>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</si>
  <si>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</si>
  <si>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</si>
  <si>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</si>
  <si>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</si>
  <si>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</si>
  <si>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</si>
  <si>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</si>
  <si>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</si>
  <si>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</si>
  <si>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</si>
  <si>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</si>
  <si>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</si>
  <si>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</si>
  <si>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</si>
  <si>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</si>
  <si>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</si>
  <si>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</si>
  <si>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</si>
  <si>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</si>
  <si>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</si>
  <si>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</si>
  <si>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</si>
  <si>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</si>
  <si>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</si>
  <si>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</si>
  <si>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</si>
  <si>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</si>
  <si>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</si>
  <si>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</si>
  <si>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</si>
  <si>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</si>
  <si>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</si>
  <si>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</si>
  <si>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</si>
  <si>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</si>
  <si>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</si>
  <si>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</si>
  <si>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</si>
  <si>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</si>
  <si>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</si>
  <si>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</si>
  <si>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</si>
  <si>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</si>
  <si>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</si>
  <si>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</si>
  <si>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</si>
  <si>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</si>
  <si>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</si>
  <si>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</si>
  <si>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</si>
  <si>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</si>
  <si>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</si>
  <si>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</si>
  <si>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</si>
  <si>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</si>
  <si>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</si>
  <si>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</si>
  <si>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</si>
  <si>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</si>
  <si>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</si>
  <si>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</si>
  <si>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</si>
  <si>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</si>
  <si>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</si>
  <si>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</si>
  <si>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</si>
  <si>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</si>
  <si>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</si>
  <si>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</si>
  <si>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</si>
  <si>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</si>
  <si>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</si>
  <si>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</si>
  <si>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</si>
  <si>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</si>
  <si>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</si>
  <si>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</si>
  <si>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</si>
  <si>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</si>
  <si>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</si>
  <si>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</si>
  <si>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</si>
  <si>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</si>
  <si>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</si>
  <si>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</si>
  <si>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</si>
  <si>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</si>
  <si>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</si>
  <si>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</si>
  <si>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</si>
  <si>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</si>
  <si>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</si>
  <si>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</si>
  <si>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</si>
  <si>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</si>
  <si>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</si>
  <si>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</si>
  <si>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</si>
  <si>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</si>
  <si>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</si>
  <si>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</si>
  <si>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</si>
  <si>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</si>
  <si>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</si>
  <si>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</si>
  <si>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</si>
  <si>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</si>
  <si>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</si>
  <si>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</si>
  <si>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</si>
  <si>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</si>
  <si>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</si>
  <si>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</si>
  <si>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</si>
  <si>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</si>
  <si>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</si>
  <si>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</si>
  <si>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</si>
  <si>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</si>
  <si>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</si>
  <si>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</si>
  <si>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</si>
  <si>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</si>
  <si>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</si>
  <si>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</si>
  <si>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</si>
  <si>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</si>
  <si>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</si>
  <si>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</si>
  <si>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</si>
  <si>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</si>
  <si>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</si>
  <si>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</si>
  <si>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</si>
  <si>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</si>
  <si>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</si>
  <si>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</si>
  <si>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</si>
  <si>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</si>
  <si>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</si>
  <si>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</si>
  <si>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</si>
  <si>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</si>
  <si>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</si>
  <si>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</si>
  <si>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</si>
  <si>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</si>
  <si>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</si>
  <si>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</si>
  <si>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</si>
  <si>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</si>
  <si>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</si>
  <si>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</si>
  <si>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</si>
  <si>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</si>
  <si>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</si>
  <si>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</si>
  <si>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</si>
  <si>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</si>
  <si>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</si>
  <si>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</si>
  <si>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</si>
  <si>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</si>
  <si>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</si>
  <si>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</si>
  <si>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</si>
  <si>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</si>
  <si>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</si>
  <si>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</si>
  <si>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</si>
  <si>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</si>
  <si>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</si>
  <si>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</si>
  <si>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</si>
  <si>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</si>
  <si>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</si>
  <si>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</si>
  <si>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</si>
  <si>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</si>
  <si>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</si>
  <si>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</si>
  <si>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</si>
  <si>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</si>
  <si>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</si>
  <si>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</si>
  <si>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</si>
  <si>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</si>
  <si>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</si>
  <si>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</si>
  <si>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</si>
  <si>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</si>
  <si>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</si>
  <si>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</si>
  <si>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</si>
  <si>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</si>
  <si>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</si>
  <si>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</si>
  <si>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</si>
  <si>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</si>
  <si>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</si>
  <si>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</si>
  <si>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</si>
  <si>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</si>
  <si>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</si>
  <si>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</si>
  <si>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</si>
  <si>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</si>
  <si>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</si>
  <si>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</si>
  <si>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</si>
  <si>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</si>
  <si>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</si>
  <si>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</si>
  <si>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</si>
  <si>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</si>
  <si>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</si>
  <si>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</si>
  <si>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</si>
  <si>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</si>
  <si>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</si>
  <si>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</si>
  <si>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</si>
  <si>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</si>
  <si>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</si>
  <si>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</si>
  <si>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</si>
  <si>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</si>
  <si>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</si>
  <si>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</si>
  <si>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</si>
  <si>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</si>
  <si>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</si>
  <si>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</si>
  <si>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</si>
  <si>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</si>
  <si>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</si>
  <si>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</si>
  <si>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</si>
  <si>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</si>
  <si>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</si>
  <si>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</si>
  <si>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</si>
  <si>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</si>
  <si>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</si>
  <si>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</si>
  <si>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</si>
  <si>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</si>
  <si>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</si>
  <si>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</si>
  <si>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</si>
  <si>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</si>
  <si>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</si>
  <si>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</si>
  <si>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</si>
  <si>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</si>
  <si>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</si>
  <si>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</si>
  <si>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</si>
  <si>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</si>
  <si>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</si>
  <si>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</si>
  <si>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</si>
  <si>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</si>
  <si>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</si>
  <si>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</si>
  <si>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</si>
  <si>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</si>
  <si>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</si>
  <si>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</si>
  <si>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</si>
  <si>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</si>
  <si>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</si>
  <si>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</si>
  <si>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</si>
  <si>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</si>
  <si>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</si>
  <si>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</si>
  <si>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</si>
  <si>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</si>
  <si>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</si>
  <si>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</si>
  <si>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</si>
  <si>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</si>
  <si>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</si>
  <si>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</si>
  <si>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</si>
  <si>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</si>
  <si>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</si>
  <si>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</si>
  <si>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</si>
  <si>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</si>
  <si>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</si>
  <si>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</si>
  <si>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</si>
  <si>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</si>
  <si>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</si>
  <si>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</si>
  <si>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</si>
  <si>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</si>
  <si>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</si>
  <si>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</si>
  <si>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</si>
  <si>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</si>
  <si>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</si>
  <si>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</si>
  <si>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</si>
  <si>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</si>
  <si>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</si>
  <si>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</si>
  <si>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</si>
  <si>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</si>
  <si>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</si>
  <si>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</si>
  <si>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</si>
  <si>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</si>
  <si>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</si>
  <si>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</si>
  <si>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</si>
  <si>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</si>
  <si>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</si>
  <si>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</si>
  <si>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</si>
  <si>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</si>
  <si>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</si>
  <si>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</si>
  <si>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</si>
  <si>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</si>
  <si>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</si>
  <si>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</si>
  <si>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</si>
  <si>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</si>
  <si>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</si>
  <si>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</si>
  <si>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</si>
  <si>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</si>
  <si>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</si>
  <si>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</si>
  <si>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</si>
  <si>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</si>
  <si>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</si>
  <si>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</si>
  <si>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</si>
  <si>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</si>
  <si>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</si>
  <si>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</si>
  <si>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</si>
  <si>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</si>
  <si>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</si>
  <si>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</si>
  <si>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</si>
  <si>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</si>
  <si>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</si>
  <si>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</si>
  <si>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</si>
  <si>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</si>
  <si>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</si>
  <si>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</si>
  <si>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</si>
  <si>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</si>
  <si>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</si>
  <si>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</si>
  <si>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</si>
  <si>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</si>
  <si>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</si>
  <si>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</si>
  <si>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</si>
  <si>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</si>
  <si>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</si>
  <si>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</si>
  <si>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</si>
  <si>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</si>
  <si>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</si>
  <si>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</si>
  <si>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</si>
  <si>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</si>
  <si>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</si>
  <si>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</si>
  <si>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</si>
  <si>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</si>
  <si>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</si>
  <si>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</si>
  <si>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</si>
  <si>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</si>
  <si>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</si>
  <si>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</si>
  <si>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</si>
  <si>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</si>
  <si>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</si>
  <si>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</si>
  <si>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</si>
  <si>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</si>
  <si>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</si>
  <si>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</si>
  <si>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</si>
  <si>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</si>
  <si>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</si>
  <si>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</si>
  <si>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</si>
  <si>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</si>
  <si>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</si>
  <si>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</si>
  <si>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</si>
  <si>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</si>
  <si>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</si>
  <si>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</si>
  <si>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</si>
  <si>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</si>
  <si>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</si>
  <si>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</si>
  <si>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</si>
  <si>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</si>
  <si>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</si>
  <si>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</si>
  <si>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</si>
  <si>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</si>
  <si>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</si>
  <si>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</si>
  <si>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</si>
  <si>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</si>
  <si>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</si>
  <si>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</si>
  <si>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</si>
  <si>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</si>
  <si>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</si>
  <si>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</si>
  <si>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</si>
  <si>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</si>
  <si>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</si>
  <si>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</si>
  <si>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</si>
  <si>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</si>
  <si>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</si>
  <si>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</si>
  <si>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</si>
  <si>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</si>
  <si>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</si>
  <si>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</si>
  <si>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</si>
  <si>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</si>
  <si>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</si>
  <si>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</si>
  <si>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</si>
  <si>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</si>
  <si>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</si>
  <si>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</si>
  <si>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</si>
  <si>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</si>
  <si>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</si>
  <si>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</si>
  <si>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</si>
  <si>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</si>
  <si>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</si>
  <si>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</si>
  <si>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</si>
  <si>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</si>
  <si>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</si>
  <si>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</si>
  <si>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</si>
  <si>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</si>
  <si>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</si>
  <si>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</si>
  <si>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</si>
  <si>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</si>
  <si>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</si>
  <si>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</si>
  <si>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</si>
  <si>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</si>
  <si>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</si>
  <si>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</si>
  <si>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</si>
  <si>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</si>
  <si>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</si>
  <si>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</si>
  <si>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</si>
  <si>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</si>
  <si>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</si>
  <si>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</si>
  <si>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</si>
  <si>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</si>
  <si>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</si>
  <si>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</si>
  <si>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</si>
  <si>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</si>
  <si>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</si>
  <si>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</si>
  <si>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</si>
  <si>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</si>
  <si>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</si>
  <si>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</si>
  <si>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</si>
  <si>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</si>
  <si>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</si>
  <si>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</si>
  <si>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</si>
  <si>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</si>
  <si>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</si>
  <si>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</si>
  <si>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</si>
  <si>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</si>
  <si>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</si>
  <si>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</si>
  <si>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</si>
  <si>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</si>
  <si>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</si>
  <si>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</si>
  <si>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</si>
  <si>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</si>
  <si>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</si>
  <si>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</si>
  <si>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</si>
  <si>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</si>
  <si>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</si>
  <si>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</si>
  <si>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</si>
  <si>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</si>
  <si>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</si>
  <si>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</si>
  <si>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</si>
  <si>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</si>
  <si>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</si>
  <si>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</si>
  <si>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</si>
  <si>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</si>
  <si>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</si>
  <si>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</si>
  <si>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</si>
  <si>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</si>
  <si>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</si>
  <si>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</si>
  <si>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</si>
  <si>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</si>
  <si>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</si>
  <si>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</si>
  <si>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</si>
  <si>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</si>
  <si>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</si>
  <si>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</si>
  <si>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</si>
  <si>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</si>
  <si>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</si>
  <si>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</si>
  <si>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</si>
  <si>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</si>
  <si>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</si>
  <si>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</si>
  <si>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</si>
  <si>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</si>
  <si>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</si>
  <si>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</si>
  <si>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</si>
  <si>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</si>
  <si>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</si>
  <si>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</si>
  <si>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</si>
  <si>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</si>
  <si>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</si>
  <si>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</si>
  <si>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</si>
  <si>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</si>
  <si>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</si>
  <si>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</si>
  <si>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</si>
  <si>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</si>
  <si>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</si>
  <si>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</si>
  <si>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</si>
  <si>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</si>
  <si>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</si>
  <si>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</si>
  <si>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</si>
  <si>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</si>
  <si>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</si>
  <si>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</si>
  <si>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</si>
  <si>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</si>
  <si>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</si>
  <si>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</si>
  <si>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</si>
  <si>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</si>
  <si>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</si>
  <si>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</si>
  <si>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</si>
  <si>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</si>
  <si>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</si>
  <si>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</si>
  <si>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</si>
  <si>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</si>
  <si>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</si>
  <si>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</si>
  <si>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</si>
  <si>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</si>
  <si>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</si>
  <si>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</si>
  <si>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</si>
  <si>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</si>
  <si>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</si>
  <si>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</si>
  <si>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</si>
  <si>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</si>
  <si>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</si>
  <si>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</si>
  <si>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</si>
  <si>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</si>
  <si>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</si>
  <si>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</si>
  <si>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</si>
  <si>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</si>
  <si>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</si>
  <si>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</si>
  <si>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</si>
  <si>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</si>
  <si>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</si>
  <si>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</si>
  <si>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</si>
  <si>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</si>
  <si>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</si>
  <si>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</si>
  <si>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</si>
  <si>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</si>
  <si>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</si>
  <si>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</si>
  <si>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</si>
  <si>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</si>
  <si>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</si>
  <si>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</si>
  <si>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</si>
  <si>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</si>
  <si>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</si>
  <si>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</si>
  <si>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</si>
  <si>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</si>
  <si>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</si>
  <si>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</si>
  <si>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</si>
  <si>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</si>
  <si>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</si>
  <si>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</si>
  <si>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</si>
  <si>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</si>
  <si>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</si>
  <si>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</si>
  <si>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</si>
  <si>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</si>
  <si>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</si>
  <si>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</si>
  <si>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</si>
  <si>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</si>
  <si>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</si>
  <si>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</si>
  <si>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</si>
  <si>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</si>
  <si>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</si>
  <si>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</si>
  <si>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</si>
  <si>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</si>
  <si>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</si>
  <si>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</si>
  <si>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</si>
  <si>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</si>
  <si>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</si>
  <si>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</si>
  <si>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</si>
  <si>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</si>
  <si>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</si>
  <si>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</si>
  <si>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</si>
  <si>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</si>
  <si>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</si>
  <si>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</si>
  <si>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</si>
  <si>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</si>
  <si>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</si>
  <si>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</si>
  <si>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</si>
  <si>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</si>
  <si>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</si>
  <si>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</si>
  <si>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</si>
  <si>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</si>
  <si>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</si>
  <si>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</si>
  <si>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</si>
  <si>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</si>
  <si>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</si>
  <si>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</si>
  <si>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</si>
  <si>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</si>
  <si>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</si>
  <si>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</si>
  <si>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</si>
  <si>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</si>
  <si>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</si>
  <si>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</si>
  <si>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</si>
  <si>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</si>
  <si>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</si>
  <si>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</si>
  <si>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</si>
  <si>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</si>
  <si>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</si>
  <si>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</si>
  <si>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</si>
  <si>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</si>
  <si>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</si>
  <si>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</si>
  <si>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</si>
  <si>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</si>
  <si>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</si>
  <si>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</si>
  <si>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</si>
  <si>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</si>
  <si>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</si>
  <si>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</si>
  <si>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</si>
  <si>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</si>
  <si>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</si>
  <si>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</si>
  <si>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</si>
  <si>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</si>
  <si>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</si>
  <si>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</si>
  <si>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</si>
  <si>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</si>
  <si>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</si>
  <si>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</si>
  <si>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</si>
  <si>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</si>
  <si>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</si>
  <si>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</si>
  <si>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</si>
  <si>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</si>
  <si>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</si>
  <si>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</si>
  <si>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</si>
  <si>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</si>
  <si>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</si>
  <si>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</si>
  <si>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</si>
  <si>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</si>
  <si>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</si>
  <si>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</si>
  <si>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</si>
  <si>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</si>
  <si>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</si>
  <si>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</si>
  <si>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</si>
  <si>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</si>
  <si>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</si>
  <si>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</si>
  <si>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</si>
  <si>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</si>
  <si>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</si>
  <si>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</si>
  <si>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</si>
  <si>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</si>
  <si>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</si>
  <si>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</si>
  <si>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</si>
  <si>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</si>
  <si>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</si>
  <si>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</si>
  <si>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</si>
  <si>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</si>
  <si>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</si>
  <si>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</si>
  <si>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</si>
  <si>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</si>
  <si>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</si>
  <si>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</si>
  <si>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</si>
  <si>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</si>
  <si>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</si>
  <si>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</si>
  <si>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</si>
  <si>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</si>
  <si>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</si>
  <si>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</si>
  <si>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</si>
  <si>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</si>
  <si>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</si>
  <si>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</si>
  <si>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</si>
  <si>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</si>
  <si>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</si>
  <si>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</si>
  <si>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</si>
  <si>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</si>
  <si>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</si>
  <si>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</si>
  <si>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</si>
  <si>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</si>
  <si>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</si>
  <si>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</si>
  <si>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</si>
  <si>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</si>
  <si>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</si>
  <si>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</si>
  <si>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</si>
  <si>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</si>
  <si>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</si>
  <si>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</si>
  <si>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</si>
  <si>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</si>
  <si>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</si>
  <si>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</si>
  <si>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</si>
  <si>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</si>
  <si>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</si>
  <si>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</si>
  <si>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</si>
  <si>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</si>
  <si>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</si>
  <si>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</si>
  <si>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</si>
  <si>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</si>
  <si>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</si>
  <si>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</si>
  <si>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</si>
  <si>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</si>
  <si>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</si>
  <si>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</si>
  <si>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</si>
  <si>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</si>
  <si>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</si>
  <si>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</si>
  <si>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</si>
  <si>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</si>
  <si>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</si>
  <si>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</si>
  <si>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</si>
  <si>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</si>
  <si>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</si>
  <si>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</si>
  <si>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</si>
  <si>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</si>
  <si>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</si>
  <si>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</si>
  <si>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</si>
  <si>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</si>
  <si>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</si>
  <si>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</si>
  <si>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</si>
  <si>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</si>
  <si>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</si>
  <si>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</si>
  <si>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</si>
  <si>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</si>
  <si>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</si>
  <si>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</si>
  <si>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</si>
  <si>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</si>
  <si>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</si>
  <si>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</si>
  <si>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</si>
  <si>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</si>
  <si>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</si>
  <si>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</si>
  <si>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</si>
  <si>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</si>
  <si>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</si>
  <si>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</si>
  <si>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</si>
  <si>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</si>
  <si>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</si>
  <si>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</si>
  <si>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</si>
  <si>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</si>
  <si>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</si>
  <si>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</si>
  <si>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</si>
  <si>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</si>
  <si>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</si>
  <si>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</si>
  <si>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</si>
  <si>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</si>
  <si>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</si>
  <si>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</si>
  <si>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</si>
  <si>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</si>
  <si>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</si>
  <si>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</si>
  <si>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</si>
  <si>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</si>
  <si>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</si>
  <si>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</si>
  <si>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</si>
  <si>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</si>
  <si>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</si>
  <si>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</si>
  <si>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</si>
  <si>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</si>
  <si>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</si>
  <si>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</si>
  <si>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</si>
  <si>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</si>
  <si>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</si>
  <si>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</si>
  <si>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</si>
  <si>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</si>
  <si>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</si>
  <si>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</si>
  <si>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</si>
  <si>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</si>
  <si>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</si>
  <si>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</si>
  <si>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</si>
  <si>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</si>
  <si>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</si>
  <si>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</si>
  <si>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</si>
  <si>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</si>
  <si>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</si>
  <si>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</si>
  <si>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</si>
  <si>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</si>
  <si>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</si>
  <si>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</si>
  <si>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</si>
  <si>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</si>
  <si>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</si>
  <si>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</si>
  <si>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</si>
  <si>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</si>
  <si>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</si>
  <si>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</si>
  <si>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</si>
  <si>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</si>
  <si>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</si>
  <si>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</si>
  <si>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</si>
  <si>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</si>
  <si>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</si>
  <si>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</si>
  <si>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</si>
  <si>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</si>
  <si>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</si>
  <si>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</si>
  <si>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</si>
  <si>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</si>
  <si>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</si>
  <si>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</si>
  <si>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</si>
  <si>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</si>
  <si>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</si>
  <si>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</si>
  <si>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</si>
  <si>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</si>
  <si>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</si>
  <si>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</si>
  <si>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</si>
  <si>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</si>
  <si>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</si>
  <si>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</si>
  <si>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</si>
  <si>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</si>
  <si>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</si>
  <si>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</si>
  <si>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</si>
  <si>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</si>
  <si>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</si>
  <si>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</si>
  <si>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</si>
  <si>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</si>
  <si>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</si>
  <si>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</si>
  <si>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</si>
  <si>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</si>
  <si>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</si>
  <si>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</si>
  <si>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</si>
  <si>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</si>
  <si>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</si>
  <si>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</si>
  <si>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</si>
  <si>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</si>
  <si>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</si>
  <si>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</si>
  <si>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</si>
  <si>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</si>
  <si>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</si>
  <si>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</si>
  <si>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</si>
  <si>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</si>
  <si>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</si>
  <si>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</si>
  <si>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</si>
  <si>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</si>
  <si>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</si>
  <si>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</si>
  <si>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</si>
  <si>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</si>
  <si>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</si>
  <si>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</si>
  <si>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</si>
  <si>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</si>
  <si>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</si>
  <si>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</si>
  <si>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</si>
  <si>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</si>
  <si>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</si>
  <si>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</si>
  <si>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</si>
  <si>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</si>
  <si>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</si>
  <si>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</si>
  <si>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</si>
  <si>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</si>
  <si>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</si>
  <si>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</si>
  <si>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</si>
  <si>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</si>
  <si>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</si>
  <si>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</si>
  <si>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</si>
  <si>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</si>
  <si>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</si>
  <si>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</si>
  <si>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</si>
  <si>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</si>
  <si>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</si>
  <si>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</si>
  <si>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</si>
  <si>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</si>
  <si>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</si>
  <si>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</si>
  <si>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</si>
  <si>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</si>
  <si>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</si>
  <si>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</si>
  <si>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</si>
  <si>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</si>
  <si>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</si>
  <si>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</si>
  <si>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</si>
  <si>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</si>
  <si>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</si>
  <si>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</si>
  <si>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</si>
  <si>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</si>
  <si>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</si>
  <si>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</si>
  <si>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</si>
  <si>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</si>
  <si>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</si>
  <si>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</si>
  <si>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</si>
  <si>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</si>
  <si>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</si>
  <si>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</si>
  <si>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</si>
  <si>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</si>
  <si>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</si>
  <si>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</si>
  <si>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</si>
  <si>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</si>
  <si>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</si>
  <si>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</si>
  <si>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</si>
  <si>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</si>
  <si>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</si>
  <si>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</si>
  <si>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</si>
  <si>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</si>
  <si>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</si>
  <si>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</si>
  <si>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</si>
  <si>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</si>
  <si>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</si>
  <si>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</si>
  <si>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</si>
  <si>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</si>
  <si>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</si>
  <si>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</si>
  <si>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</si>
  <si>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</si>
  <si>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</si>
  <si>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</si>
  <si>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</si>
  <si>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</si>
  <si>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</si>
  <si>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</si>
  <si>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</si>
  <si>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</si>
  <si>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</si>
  <si>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</si>
  <si>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</si>
  <si>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</si>
  <si>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</si>
  <si>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</si>
  <si>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</si>
  <si>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</si>
  <si>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</si>
  <si>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</si>
  <si>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</si>
  <si>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</si>
  <si>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</si>
  <si>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</si>
  <si>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</si>
  <si>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</si>
  <si>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</si>
  <si>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</si>
  <si>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</si>
  <si>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</si>
  <si>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</si>
  <si>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</si>
  <si>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</si>
  <si>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</si>
  <si>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</si>
  <si>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</si>
  <si>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</si>
  <si>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</si>
  <si>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</si>
  <si>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</si>
  <si>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</si>
  <si>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</si>
  <si>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</si>
  <si>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</si>
  <si>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</si>
  <si>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</si>
  <si>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</si>
  <si>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</si>
  <si>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</si>
  <si>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</si>
  <si>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</si>
  <si>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</si>
  <si>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</si>
  <si>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</si>
  <si>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</si>
  <si>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</si>
  <si>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</si>
  <si>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</si>
  <si>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</si>
  <si>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</si>
  <si>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</si>
  <si>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</si>
  <si>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</si>
  <si>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</si>
  <si>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</si>
  <si>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</si>
  <si>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</si>
  <si>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</si>
  <si>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</si>
  <si>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</si>
  <si>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</si>
  <si>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</si>
  <si>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</si>
  <si>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</si>
  <si>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</si>
  <si>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</si>
  <si>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</si>
  <si>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</si>
  <si>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</si>
  <si>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</si>
  <si>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</si>
  <si>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</si>
  <si>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</si>
  <si>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</si>
  <si>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</si>
  <si>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</si>
  <si>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</si>
  <si>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</si>
  <si>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</si>
  <si>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</si>
  <si>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</si>
  <si>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</si>
  <si>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</si>
  <si>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</si>
  <si>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</si>
  <si>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</si>
  <si>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</si>
  <si>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</si>
  <si>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</si>
  <si>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</si>
  <si>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</si>
  <si>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</si>
  <si>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</si>
  <si>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</si>
  <si>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</si>
  <si>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</si>
  <si>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</si>
  <si>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</si>
  <si>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</si>
  <si>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</si>
  <si>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</si>
  <si>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</si>
  <si>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</si>
  <si>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</si>
  <si>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</si>
  <si>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</si>
  <si>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</si>
  <si>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</si>
  <si>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</si>
  <si>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</si>
  <si>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</si>
  <si>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</si>
  <si>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</si>
  <si>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</si>
  <si>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</si>
  <si>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</si>
  <si>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</si>
  <si>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</si>
  <si>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</si>
  <si>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</si>
  <si>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</si>
  <si>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</si>
  <si>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</si>
  <si>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</si>
  <si>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</si>
  <si>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</si>
  <si>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</si>
  <si>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</si>
  <si>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</si>
  <si>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</si>
  <si>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</si>
  <si>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</si>
  <si>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</si>
  <si>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</si>
  <si>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</si>
  <si>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</si>
  <si>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</si>
  <si>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</si>
  <si>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</si>
  <si>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</si>
  <si>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</si>
  <si>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</si>
  <si>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</si>
  <si>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</si>
  <si>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</si>
  <si>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</si>
  <si>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</si>
  <si>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</si>
  <si>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</si>
  <si>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</si>
  <si>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</si>
  <si>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</si>
  <si>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</si>
  <si>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</si>
  <si>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</si>
  <si>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</si>
  <si>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</si>
  <si>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</si>
  <si>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</si>
  <si>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</si>
  <si>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</si>
  <si>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</si>
  <si>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</si>
  <si>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</si>
  <si>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</si>
  <si>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</si>
  <si>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</si>
  <si>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</si>
  <si>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</si>
  <si>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</si>
  <si>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</si>
  <si>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</si>
  <si>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</si>
  <si>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</si>
  <si>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</si>
  <si>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</si>
  <si>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</si>
  <si>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</si>
  <si>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</si>
  <si>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</si>
  <si>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</si>
  <si>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</si>
  <si>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</si>
  <si>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</si>
  <si>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</si>
  <si>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</si>
  <si>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</si>
  <si>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</si>
  <si>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</si>
  <si>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</si>
  <si>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</si>
  <si>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</si>
  <si>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</si>
  <si>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</si>
  <si>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</si>
  <si>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</si>
  <si>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</si>
  <si>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</si>
  <si>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</si>
  <si>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</si>
  <si>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</si>
  <si>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</si>
  <si>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</si>
  <si>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</si>
  <si>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</si>
  <si>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</si>
  <si>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</si>
  <si>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</si>
  <si>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</si>
  <si>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</si>
  <si>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</si>
  <si>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</si>
  <si>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</si>
  <si>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</si>
  <si>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</si>
  <si>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</si>
  <si>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</si>
  <si>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</si>
  <si>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</si>
  <si>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</si>
  <si>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</si>
  <si>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</si>
  <si>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</si>
  <si>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</si>
  <si>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</si>
  <si>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</si>
  <si>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</si>
  <si>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</si>
  <si>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</si>
  <si>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</si>
  <si>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</si>
  <si>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</si>
  <si>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</si>
  <si>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</si>
  <si>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</si>
  <si>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</si>
  <si>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</si>
  <si>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</si>
  <si>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</si>
  <si>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</si>
  <si>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</si>
  <si>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</si>
  <si>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</si>
  <si>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</si>
  <si>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</si>
  <si>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</si>
  <si>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</si>
  <si>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</si>
  <si>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</si>
  <si>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</si>
  <si>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</si>
  <si>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</si>
  <si>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</si>
  <si>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</si>
  <si>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</si>
  <si>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</si>
  <si>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</si>
  <si>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</si>
  <si>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</si>
  <si>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</si>
  <si>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</si>
  <si>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</si>
  <si>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</si>
  <si>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</si>
  <si>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</si>
  <si>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</si>
  <si>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</si>
  <si>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</si>
  <si>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</si>
  <si>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</si>
  <si>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</si>
  <si>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</si>
  <si>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</si>
  <si>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</si>
  <si>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</si>
  <si>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</si>
  <si>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</si>
  <si>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</si>
  <si>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</si>
  <si>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</si>
  <si>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</si>
  <si>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</si>
  <si>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</si>
  <si>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</si>
  <si>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</si>
  <si>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</si>
  <si>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</si>
  <si>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</si>
  <si>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</si>
  <si>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</si>
  <si>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</si>
  <si>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</si>
  <si>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</si>
  <si>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</si>
  <si>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</si>
  <si>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</si>
  <si>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</si>
  <si>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</si>
  <si>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</si>
  <si>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</si>
  <si>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</si>
  <si>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</si>
  <si>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</si>
  <si>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</si>
  <si>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</si>
  <si>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</si>
  <si>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</si>
  <si>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</si>
  <si>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</si>
  <si>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</si>
  <si>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</si>
  <si>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</si>
  <si>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</si>
  <si>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</si>
  <si>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</si>
  <si>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</si>
  <si>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</si>
  <si>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</si>
  <si>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</si>
  <si>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</si>
  <si>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</si>
  <si>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</si>
  <si>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</si>
  <si>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</si>
  <si>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</si>
  <si>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</si>
  <si>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</si>
  <si>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</si>
  <si>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</si>
  <si>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</si>
  <si>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</si>
  <si>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</si>
  <si>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</si>
  <si>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</si>
  <si>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</si>
  <si>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</si>
  <si>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</si>
  <si>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</si>
  <si>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</si>
  <si>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</si>
  <si>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</si>
  <si>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</si>
  <si>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</si>
  <si>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</si>
  <si>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</si>
  <si>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</si>
  <si>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</si>
  <si>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</si>
  <si>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</si>
  <si>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</si>
  <si>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</si>
  <si>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</si>
  <si>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</si>
  <si>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</si>
  <si>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</si>
  <si>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</si>
  <si>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</si>
  <si>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</si>
  <si>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</si>
  <si>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</si>
  <si>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</si>
  <si>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</si>
  <si>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</si>
  <si>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</si>
  <si>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</si>
  <si>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</si>
  <si>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</si>
  <si>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</si>
  <si>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</si>
  <si>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</si>
  <si>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</si>
  <si>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</si>
  <si>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</si>
  <si>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</si>
  <si>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</si>
  <si>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</si>
  <si>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</si>
  <si>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</si>
  <si>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</si>
  <si>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</si>
  <si>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</si>
  <si>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</si>
  <si>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</si>
  <si>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</si>
  <si>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</si>
  <si>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</si>
  <si>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</si>
  <si>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</si>
  <si>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</si>
  <si>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</si>
  <si>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</si>
  <si>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</si>
  <si>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</si>
  <si>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</si>
  <si>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</si>
  <si>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</si>
  <si>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</si>
  <si>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</si>
  <si>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</si>
  <si>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</si>
  <si>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</si>
  <si>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</si>
  <si>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</si>
  <si>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</si>
  <si>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</si>
  <si>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</si>
  <si>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</si>
  <si>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</si>
  <si>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</si>
  <si>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</si>
  <si>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</si>
  <si>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</si>
  <si>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</si>
  <si>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</si>
  <si>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</si>
  <si>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</si>
  <si>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</si>
  <si>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</si>
  <si>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</si>
  <si>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</si>
  <si>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</si>
  <si>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</si>
  <si>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</si>
  <si>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</si>
  <si>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</si>
  <si>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</si>
  <si>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</si>
  <si>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</si>
  <si>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</si>
  <si>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</si>
  <si>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</si>
  <si>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</si>
  <si>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</si>
  <si>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</si>
  <si>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</si>
  <si>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</si>
  <si>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</si>
  <si>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</si>
  <si>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</si>
  <si>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</si>
  <si>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</si>
  <si>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</si>
  <si>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</si>
  <si>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</si>
  <si>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</si>
  <si>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</si>
  <si>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</si>
  <si>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</si>
  <si>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</si>
  <si>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</si>
  <si>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</si>
  <si>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</si>
  <si>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</si>
  <si>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</si>
  <si>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</si>
  <si>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</si>
  <si>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</si>
  <si>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</si>
  <si>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</si>
  <si>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</si>
  <si>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</si>
  <si>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</si>
  <si>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</si>
  <si>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</si>
  <si>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</si>
  <si>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</si>
  <si>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</si>
  <si>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</si>
  <si>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</si>
  <si>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</si>
  <si>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</si>
  <si>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</si>
  <si>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</si>
  <si>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</si>
  <si>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</si>
  <si>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</si>
  <si>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</si>
  <si>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</si>
  <si>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</si>
  <si>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</si>
  <si>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</si>
  <si>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</si>
  <si>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</si>
  <si>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</si>
  <si>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</si>
  <si>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</si>
  <si>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</si>
  <si>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</si>
  <si>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</si>
  <si>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</si>
  <si>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</si>
  <si>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</si>
  <si>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</si>
  <si>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</si>
  <si>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</si>
  <si>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</si>
  <si>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</si>
  <si>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</si>
  <si>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</si>
  <si>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</si>
  <si>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</si>
  <si>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</si>
  <si>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</si>
  <si>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</si>
  <si>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</si>
  <si>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</si>
  <si>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</si>
  <si>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</si>
  <si>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</si>
  <si>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</si>
  <si>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</si>
  <si>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</si>
  <si>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</si>
  <si>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</si>
  <si>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</si>
  <si>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</si>
  <si>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</si>
  <si>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</si>
  <si>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</si>
  <si>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</si>
  <si>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</si>
  <si>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</si>
  <si>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</si>
  <si>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</si>
  <si>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</si>
  <si>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</si>
  <si>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</si>
  <si>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</si>
  <si>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</si>
  <si>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</si>
  <si>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</si>
  <si>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</si>
  <si>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</si>
  <si>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</si>
  <si>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</si>
  <si>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</si>
  <si>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</si>
  <si>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</si>
  <si>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</si>
  <si>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</si>
  <si>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</si>
  <si>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</si>
  <si>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</si>
  <si>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</si>
  <si>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</si>
  <si>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</si>
  <si>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</si>
  <si>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</si>
  <si>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</si>
  <si>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</si>
  <si>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</si>
  <si>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</si>
  <si>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</si>
  <si>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</si>
  <si>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</si>
  <si>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</si>
  <si>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</si>
  <si>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</si>
  <si>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</si>
  <si>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</si>
  <si>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</si>
  <si>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</si>
  <si>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</si>
  <si>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</si>
  <si>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</si>
  <si>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</si>
  <si>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</si>
  <si>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</si>
  <si>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</si>
  <si>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</si>
  <si>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</si>
  <si>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</si>
  <si>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</si>
  <si>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</si>
  <si>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</si>
  <si>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</si>
  <si>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</si>
  <si>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</si>
  <si>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</si>
  <si>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</si>
  <si>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</si>
  <si>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</si>
  <si>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</si>
  <si>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</si>
  <si>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</si>
  <si>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</si>
  <si>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</si>
  <si>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</si>
  <si>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</si>
  <si>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</si>
  <si>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</si>
  <si>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</si>
  <si>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</si>
  <si>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</si>
  <si>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</si>
  <si>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</si>
  <si>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</si>
  <si>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</si>
  <si>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</si>
  <si>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</si>
  <si>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</si>
  <si>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</si>
  <si>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</si>
  <si>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</si>
  <si>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</si>
  <si>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</si>
  <si>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</si>
  <si>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</si>
  <si>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</si>
  <si>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</si>
  <si>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</si>
  <si>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</si>
  <si>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</si>
  <si>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</si>
  <si>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</si>
  <si>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</si>
  <si>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</si>
  <si>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</si>
  <si>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</si>
  <si>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</si>
  <si>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</si>
  <si>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</si>
  <si>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</si>
  <si>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</si>
  <si>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</si>
  <si>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</si>
  <si>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</si>
  <si>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</si>
  <si>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</si>
  <si>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</si>
  <si>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</si>
  <si>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</si>
  <si>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</si>
  <si>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</si>
  <si>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</si>
  <si>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</si>
  <si>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</si>
  <si>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</si>
  <si>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</si>
  <si>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</si>
  <si>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</si>
  <si>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</si>
  <si>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</si>
  <si>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</si>
  <si>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</si>
  <si>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</si>
  <si>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</si>
  <si>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</si>
  <si>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</si>
  <si>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</si>
  <si>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</si>
  <si>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</si>
  <si>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</si>
  <si>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</si>
  <si>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</si>
  <si>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</si>
  <si>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</si>
  <si>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</si>
  <si>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</si>
  <si>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</si>
  <si>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</si>
  <si>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</si>
  <si>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</si>
  <si>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</si>
  <si>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</si>
  <si>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</si>
  <si>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</si>
  <si>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</si>
  <si>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</si>
  <si>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</si>
  <si>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</si>
  <si>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</si>
  <si>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</si>
  <si>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</si>
  <si>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</si>
  <si>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</si>
  <si>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</si>
  <si>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</si>
  <si>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</si>
  <si>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</si>
  <si>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</si>
  <si>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</si>
  <si>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</si>
  <si>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</si>
  <si>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</si>
  <si>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</si>
  <si>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</si>
  <si>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</si>
  <si>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</si>
  <si>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</si>
  <si>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</si>
  <si>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</si>
  <si>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</si>
  <si>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</si>
  <si>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</si>
  <si>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</si>
  <si>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</si>
  <si>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</si>
  <si>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</si>
  <si>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</si>
  <si>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</si>
  <si>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</si>
  <si>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</si>
  <si>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</si>
  <si>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</si>
  <si>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</si>
  <si>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</si>
  <si>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</si>
  <si>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</si>
  <si>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</si>
  <si>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</si>
  <si>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</si>
  <si>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</si>
  <si>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</si>
  <si>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</si>
  <si>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</si>
  <si>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</si>
  <si>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</si>
  <si>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</si>
  <si>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</si>
  <si>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</si>
  <si>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</si>
  <si>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</si>
  <si>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</si>
  <si>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</si>
  <si>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</si>
  <si>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</si>
  <si>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</si>
  <si>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</si>
  <si>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</si>
  <si>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</si>
  <si>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</si>
  <si>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</si>
  <si>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</si>
  <si>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</si>
  <si>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</si>
  <si>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</si>
  <si>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</si>
  <si>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</si>
  <si>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</si>
  <si>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</si>
  <si>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</si>
  <si>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</si>
  <si>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</si>
  <si>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</si>
  <si>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</si>
  <si>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</si>
  <si>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</si>
  <si>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</si>
  <si>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</si>
  <si>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</si>
  <si>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</si>
  <si>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</si>
  <si>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</si>
  <si>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</si>
  <si>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</si>
  <si>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</si>
  <si>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</si>
  <si>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</si>
  <si>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</si>
  <si>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</si>
  <si>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</si>
  <si>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</si>
  <si>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</si>
  <si>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</si>
  <si>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</si>
  <si>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</si>
  <si>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</si>
  <si>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</si>
  <si>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</si>
  <si>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</si>
  <si>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</si>
  <si>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</si>
  <si>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</si>
  <si>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</si>
  <si>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</si>
  <si>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</si>
  <si>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</si>
  <si>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</si>
  <si>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</si>
  <si>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</si>
  <si>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</si>
  <si>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</si>
  <si>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</si>
  <si>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</si>
  <si>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</si>
  <si>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</si>
  <si>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</si>
  <si>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</si>
  <si>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</si>
  <si>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</si>
  <si>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</si>
  <si>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</si>
  <si>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</si>
  <si>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</si>
  <si>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</si>
  <si>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</si>
  <si>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</si>
  <si>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</si>
  <si>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</si>
  <si>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</si>
  <si>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</si>
  <si>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</si>
  <si>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</si>
  <si>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</si>
  <si>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</si>
  <si>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</si>
  <si>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</si>
  <si>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</si>
  <si>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</si>
  <si>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</si>
  <si>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</si>
  <si>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</si>
  <si>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</si>
  <si>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</si>
  <si>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</si>
  <si>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</si>
  <si>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</si>
  <si>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</si>
  <si>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</si>
  <si>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</si>
  <si>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</si>
  <si>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</si>
  <si>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</si>
  <si>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</si>
  <si>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</si>
  <si>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</si>
  <si>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</si>
  <si>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</si>
  <si>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</si>
  <si>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</si>
  <si>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</si>
  <si>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</si>
  <si>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</si>
  <si>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</si>
  <si>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</si>
  <si>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</si>
  <si>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</si>
  <si>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</si>
  <si>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</si>
  <si>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</si>
  <si>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</si>
  <si>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</si>
  <si>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</si>
  <si>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</si>
  <si>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</si>
  <si>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</si>
  <si>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</si>
  <si>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</si>
  <si>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</si>
  <si>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</si>
  <si>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</si>
  <si>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</si>
  <si>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</si>
  <si>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</si>
  <si>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</si>
  <si>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</si>
  <si>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</si>
  <si>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</si>
  <si>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</si>
  <si>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</si>
  <si>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</si>
  <si>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</si>
  <si>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</si>
  <si>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</si>
  <si>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</si>
  <si>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</si>
  <si>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</si>
  <si>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</si>
  <si>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</si>
  <si>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</si>
  <si>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</si>
  <si>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</si>
  <si>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</si>
  <si>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</si>
  <si>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</si>
  <si>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</si>
  <si>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</si>
  <si>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</si>
  <si>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</si>
  <si>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</si>
  <si>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</si>
  <si>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</si>
  <si>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</si>
  <si>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</si>
  <si>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</si>
  <si>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</si>
  <si>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</si>
  <si>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</si>
  <si>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</si>
  <si>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</si>
  <si>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</si>
  <si>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</si>
  <si>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</si>
  <si>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</si>
  <si>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</si>
  <si>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</si>
  <si>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</si>
  <si>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</si>
  <si>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</si>
  <si>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</si>
  <si>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</si>
  <si>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</si>
  <si>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</si>
  <si>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</si>
  <si>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</si>
  <si>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</si>
  <si>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</si>
  <si>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</si>
  <si>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</si>
  <si>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</si>
  <si>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</si>
  <si>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</si>
  <si>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</si>
  <si>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</si>
  <si>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</si>
  <si>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</si>
  <si>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</si>
  <si>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</si>
  <si>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</si>
  <si>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</si>
  <si>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</si>
  <si>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</si>
  <si>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</si>
  <si>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</si>
  <si>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</si>
  <si>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</si>
  <si>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</si>
  <si>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</si>
  <si>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</si>
  <si>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</si>
  <si>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</si>
  <si>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</si>
  <si>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</si>
  <si>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</si>
  <si>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</si>
  <si>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</si>
  <si>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</si>
  <si>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</si>
  <si>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</si>
  <si>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</si>
  <si>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</si>
  <si>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</si>
  <si>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</si>
  <si>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</si>
  <si>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</si>
  <si>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</si>
  <si>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</si>
  <si>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</si>
  <si>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</si>
  <si>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</si>
  <si>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</si>
  <si>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</si>
  <si>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</si>
  <si>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</si>
  <si>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</si>
  <si>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</si>
  <si>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</si>
  <si>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</si>
  <si>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</si>
  <si>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</si>
  <si>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</si>
  <si>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</si>
  <si>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</si>
  <si>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</si>
  <si>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</si>
  <si>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</si>
  <si>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</si>
  <si>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</si>
  <si>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</si>
  <si>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</si>
  <si>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</si>
  <si>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</si>
  <si>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</si>
  <si>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</si>
  <si>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</si>
  <si>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</si>
  <si>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</si>
  <si>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</si>
  <si>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</si>
  <si>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</si>
  <si>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</si>
  <si>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</si>
  <si>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</si>
  <si>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</si>
  <si>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</si>
  <si>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</si>
  <si>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</si>
  <si>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</si>
  <si>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</si>
  <si>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</si>
  <si>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</si>
  <si>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</si>
  <si>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</si>
  <si>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</si>
  <si>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</si>
  <si>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</si>
  <si>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</si>
  <si>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</si>
  <si>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</si>
  <si>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</si>
  <si>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</si>
  <si>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</si>
  <si>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</si>
  <si>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</si>
  <si>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</si>
  <si>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</si>
  <si>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</si>
  <si>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</si>
  <si>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</si>
  <si>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</si>
  <si>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</si>
  <si>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</si>
  <si>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</si>
  <si>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</si>
  <si>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</si>
  <si>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</si>
  <si>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</si>
  <si>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</si>
  <si>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</si>
  <si>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</si>
  <si>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</si>
  <si>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</si>
  <si>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</si>
  <si>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</si>
  <si>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</si>
  <si>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</si>
  <si>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</si>
  <si>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</si>
  <si>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</si>
  <si>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</si>
  <si>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</si>
  <si>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</si>
  <si>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</si>
  <si>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</si>
  <si>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</si>
  <si>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</si>
  <si>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</si>
  <si>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</si>
  <si>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</si>
  <si>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</si>
  <si>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</si>
  <si>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</si>
  <si>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</si>
  <si>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</si>
  <si>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</si>
  <si>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</si>
  <si>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</si>
  <si>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</si>
  <si>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</si>
  <si>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</si>
  <si>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</si>
  <si>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</si>
  <si>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</si>
  <si>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</si>
  <si>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</si>
  <si>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</si>
  <si>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</si>
  <si>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</si>
  <si>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</si>
  <si>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</si>
  <si>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</si>
  <si>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</si>
  <si>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</si>
  <si>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</si>
  <si>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</si>
  <si>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</si>
  <si>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</si>
  <si>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</si>
  <si>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</si>
  <si>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</si>
  <si>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</si>
  <si>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</si>
  <si>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</si>
  <si>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</si>
  <si>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</si>
  <si>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</si>
  <si>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</si>
  <si>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</si>
  <si>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</si>
  <si>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</si>
  <si>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</si>
  <si>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</si>
  <si>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</si>
  <si>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</si>
  <si>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</si>
  <si>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</si>
  <si>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</si>
  <si>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</si>
  <si>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</si>
  <si>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</si>
  <si>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</si>
  <si>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</si>
  <si>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</si>
  <si>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</si>
  <si>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</si>
  <si>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</si>
  <si>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</si>
  <si>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</si>
  <si>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</si>
  <si>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</si>
  <si>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</si>
  <si>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</si>
  <si>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</si>
  <si>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</si>
  <si>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</si>
  <si>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</si>
  <si>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</si>
  <si>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</si>
  <si>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</si>
  <si>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</si>
  <si>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</si>
  <si>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</si>
  <si>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</si>
  <si>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</si>
  <si>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</si>
  <si>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</si>
  <si>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</si>
  <si>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</si>
  <si>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</si>
  <si>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</si>
  <si>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</si>
  <si>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</si>
  <si>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</si>
  <si>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</si>
  <si>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</si>
  <si>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</si>
  <si>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</si>
  <si>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</si>
  <si>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</si>
  <si>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</si>
  <si>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</si>
  <si>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</si>
  <si>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</si>
  <si>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</si>
  <si>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</si>
  <si>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</si>
  <si>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</si>
  <si>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</si>
  <si>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</si>
  <si>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</si>
  <si>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</si>
  <si>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</si>
  <si>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</si>
  <si>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</si>
  <si>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</si>
  <si>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</si>
  <si>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</si>
  <si>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</si>
  <si>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</si>
  <si>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</si>
  <si>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</si>
  <si>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</si>
  <si>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</si>
  <si>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</si>
  <si>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</si>
  <si>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</si>
  <si>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</si>
  <si>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</si>
  <si>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</si>
  <si>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</si>
  <si>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</si>
  <si>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</si>
  <si>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</si>
  <si>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</si>
  <si>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</si>
  <si>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</si>
  <si>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</si>
  <si>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</si>
  <si>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</si>
  <si>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</si>
  <si>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</si>
  <si>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</si>
  <si>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</si>
  <si>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</si>
  <si>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</si>
  <si>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</si>
  <si>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</si>
  <si>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</si>
  <si>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</si>
  <si>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</si>
  <si>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</si>
  <si>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</si>
  <si>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</si>
  <si>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</si>
  <si>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</si>
  <si>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</si>
  <si>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</si>
  <si>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</si>
  <si>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</si>
  <si>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</si>
  <si>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</si>
  <si>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</si>
  <si>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</si>
  <si>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</si>
  <si>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</si>
  <si>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</si>
  <si>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</si>
  <si>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</si>
  <si>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</si>
  <si>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</si>
  <si>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</si>
  <si>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</si>
  <si>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</si>
  <si>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</si>
  <si>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</si>
  <si>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</si>
  <si>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</si>
  <si>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</si>
  <si>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</si>
  <si>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</si>
  <si>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</si>
  <si>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</si>
  <si>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</si>
  <si>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</si>
  <si>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</si>
  <si>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</si>
  <si>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</si>
  <si>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</si>
  <si>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</si>
  <si>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</si>
  <si>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</si>
  <si>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</si>
  <si>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</si>
  <si>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</si>
  <si>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</si>
  <si>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</si>
  <si>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</si>
  <si>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</si>
  <si>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</si>
  <si>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</si>
  <si>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</si>
  <si>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</si>
  <si>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</si>
  <si>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</si>
  <si>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</si>
  <si>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</si>
  <si>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</si>
  <si>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</si>
  <si>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</si>
  <si>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</si>
  <si>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</si>
  <si>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</si>
  <si>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</si>
  <si>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</si>
  <si>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</si>
  <si>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</si>
  <si>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</si>
  <si>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</si>
  <si>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</si>
  <si>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</si>
  <si>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</si>
  <si>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</si>
  <si>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</si>
  <si>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</si>
  <si>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</si>
  <si>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</si>
  <si>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</si>
  <si>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</si>
  <si>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</si>
  <si>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</si>
  <si>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</si>
  <si>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</si>
  <si>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</si>
  <si>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</si>
  <si>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</si>
  <si>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</si>
  <si>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</si>
  <si>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</si>
  <si>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</si>
  <si>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</si>
  <si>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</si>
  <si>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</si>
  <si>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</si>
  <si>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</si>
  <si>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</si>
  <si>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</si>
  <si>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</si>
  <si>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</si>
  <si>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</si>
  <si>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</si>
  <si>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</si>
  <si>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</si>
  <si>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</si>
  <si>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</si>
  <si>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</si>
  <si>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</si>
  <si>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</si>
  <si>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</si>
  <si>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</si>
  <si>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</si>
  <si>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</si>
  <si>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</si>
  <si>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</si>
  <si>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</si>
  <si>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</si>
  <si>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</si>
  <si>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</si>
  <si>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</si>
  <si>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</si>
  <si>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</si>
  <si>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</si>
  <si>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</si>
  <si>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</si>
  <si>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</si>
  <si>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</si>
  <si>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</si>
  <si>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</si>
  <si>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</si>
  <si>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</si>
  <si>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</si>
  <si>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</si>
  <si>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</si>
  <si>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</si>
  <si>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</si>
  <si>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</si>
  <si>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</si>
  <si>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</si>
  <si>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</si>
  <si>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</si>
  <si>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</si>
  <si>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</si>
  <si>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</si>
  <si>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</si>
  <si>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</si>
  <si>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</si>
  <si>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</si>
  <si>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</si>
  <si>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</si>
  <si>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</si>
  <si>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</si>
  <si>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</si>
  <si>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</si>
  <si>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</si>
  <si>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</si>
  <si>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</si>
  <si>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</si>
  <si>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</si>
  <si>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</si>
  <si>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</si>
  <si>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</si>
  <si>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</si>
  <si>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</si>
  <si>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</si>
  <si>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</si>
  <si>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</si>
  <si>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</si>
  <si>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</si>
  <si>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</si>
  <si>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</si>
  <si>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</si>
  <si>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</si>
  <si>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</si>
  <si>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</si>
  <si>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</si>
  <si>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</si>
  <si>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</si>
  <si>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</si>
  <si>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</si>
  <si>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</si>
  <si>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</si>
  <si>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</si>
  <si>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</si>
  <si>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</si>
  <si>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</si>
  <si>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</si>
  <si>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</si>
  <si>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</si>
  <si>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</si>
  <si>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</si>
  <si>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</si>
  <si>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</si>
  <si>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</si>
  <si>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</si>
  <si>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</si>
  <si>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</si>
  <si>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</si>
  <si>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</si>
  <si>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</si>
  <si>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</si>
  <si>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</si>
  <si>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</si>
  <si>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</si>
  <si>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</si>
  <si>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</si>
  <si>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</si>
  <si>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</si>
  <si>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</si>
  <si>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</si>
  <si>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</si>
  <si>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</si>
  <si>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</si>
  <si>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</si>
  <si>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</si>
  <si>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</si>
  <si>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</si>
  <si>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</si>
  <si>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</si>
  <si>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</si>
  <si>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</si>
  <si>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</si>
  <si>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</si>
  <si>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</si>
  <si>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</si>
  <si>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</si>
  <si>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</si>
  <si>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</si>
  <si>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</si>
  <si>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</si>
  <si>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</si>
  <si>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</si>
  <si>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</si>
  <si>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</si>
  <si>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</si>
  <si>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</si>
  <si>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</si>
  <si>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</si>
  <si>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</si>
  <si>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</si>
  <si>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</si>
  <si>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</si>
  <si>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</si>
  <si>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</si>
  <si>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</si>
  <si>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</si>
  <si>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</si>
  <si>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</si>
  <si>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</si>
  <si>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</si>
  <si>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</si>
  <si>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</si>
  <si>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</si>
  <si>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</si>
  <si>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</si>
  <si>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</si>
  <si>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</si>
  <si>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</si>
  <si>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</si>
  <si>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</si>
  <si>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</si>
  <si>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</si>
  <si>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</si>
  <si>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</si>
  <si>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</si>
  <si>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</si>
  <si>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</si>
  <si>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</si>
  <si>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</si>
  <si>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</si>
  <si>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</si>
  <si>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</si>
  <si>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</si>
  <si>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</si>
  <si>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</si>
  <si>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</si>
  <si>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</si>
  <si>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</si>
  <si>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</si>
  <si>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</si>
  <si>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</si>
  <si>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</si>
  <si>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</si>
  <si>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</si>
  <si>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</si>
  <si>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</si>
  <si>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</si>
  <si>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</si>
  <si>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</si>
  <si>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</si>
  <si>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</si>
  <si>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</si>
  <si>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</si>
  <si>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</si>
  <si>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</si>
  <si>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</si>
  <si>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</si>
  <si>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</si>
  <si>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</si>
  <si>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</si>
  <si>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</si>
  <si>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</si>
  <si>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</si>
  <si>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</si>
  <si>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</si>
  <si>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</si>
  <si>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</si>
  <si>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</si>
  <si>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</si>
  <si>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</si>
  <si>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</si>
  <si>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</si>
  <si>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</si>
  <si>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</si>
  <si>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</si>
  <si>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</si>
  <si>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</si>
  <si>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</si>
  <si>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</si>
  <si>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</si>
  <si>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</si>
  <si>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</si>
  <si>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</si>
  <si>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</si>
  <si>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</si>
  <si>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</si>
  <si>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</si>
  <si>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</si>
  <si>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</si>
  <si>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</si>
  <si>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</si>
  <si>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</si>
  <si>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</si>
  <si>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</si>
  <si>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</si>
  <si>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</si>
  <si>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</si>
  <si>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</si>
  <si>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</si>
  <si>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</si>
  <si>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</si>
  <si>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</si>
  <si>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</si>
  <si>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</si>
  <si>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</si>
  <si>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</si>
  <si>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</si>
  <si>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</si>
  <si>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</si>
  <si>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</si>
  <si>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</si>
  <si>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</si>
  <si>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</si>
  <si>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</si>
  <si>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</si>
  <si>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</si>
  <si>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</si>
  <si>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</si>
  <si>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</si>
  <si>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</si>
  <si>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</si>
  <si>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</si>
  <si>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</si>
  <si>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</si>
  <si>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</si>
  <si>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</si>
  <si>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</si>
  <si>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</si>
  <si>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</si>
  <si>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</si>
  <si>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</si>
  <si>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</si>
  <si>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</si>
  <si>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</si>
  <si>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</si>
  <si>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</si>
  <si>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</si>
  <si>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</si>
  <si>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</si>
  <si>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</si>
  <si>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</si>
  <si>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</si>
  <si>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</si>
  <si>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</si>
  <si>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</si>
  <si>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</si>
  <si>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</si>
  <si>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</si>
  <si>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</si>
  <si>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</si>
  <si>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</si>
  <si>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</si>
  <si>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</si>
  <si>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</si>
  <si>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</si>
  <si>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</si>
  <si>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</si>
  <si>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</si>
  <si>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</si>
  <si>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</si>
  <si>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</si>
  <si>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</si>
  <si>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</si>
  <si>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</si>
  <si>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</si>
  <si>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</si>
  <si>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</si>
  <si>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</si>
  <si>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</si>
  <si>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</si>
  <si>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</si>
  <si>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</si>
  <si>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</si>
  <si>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</si>
  <si>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</si>
  <si>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</si>
  <si>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</si>
  <si>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</si>
  <si>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</si>
  <si>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</si>
  <si>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</si>
  <si>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</si>
  <si>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</si>
  <si>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</si>
  <si>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</si>
  <si>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</si>
  <si>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</si>
  <si>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</si>
  <si>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</si>
  <si>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</si>
  <si>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</si>
  <si>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</si>
  <si>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</si>
  <si>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</si>
  <si>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</si>
  <si>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</si>
  <si>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</si>
  <si>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</si>
  <si>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</si>
  <si>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</si>
  <si>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</si>
  <si>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</si>
  <si>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</si>
  <si>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</si>
  <si>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</si>
  <si>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</si>
  <si>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</si>
  <si>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</si>
  <si>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</si>
  <si>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</si>
  <si>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</si>
  <si>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</si>
  <si>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</si>
  <si>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</si>
  <si>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</si>
  <si>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</si>
  <si>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</si>
  <si>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</si>
  <si>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</si>
  <si>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</si>
  <si>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</si>
  <si>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</si>
  <si>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</si>
  <si>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</si>
  <si>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</si>
  <si>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</si>
  <si>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</si>
  <si>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</si>
  <si>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</si>
  <si>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</si>
  <si>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</si>
  <si>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</si>
  <si>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</si>
  <si>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</si>
  <si>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</si>
  <si>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</si>
  <si>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</si>
  <si>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</si>
  <si>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</si>
  <si>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</si>
  <si>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</si>
  <si>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</si>
  <si>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</si>
  <si>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</si>
  <si>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</si>
  <si>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</si>
  <si>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</si>
  <si>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</si>
  <si>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</si>
  <si>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</si>
  <si>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</si>
  <si>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</si>
  <si>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</si>
  <si>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</si>
  <si>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</si>
  <si>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</si>
  <si>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</si>
  <si>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</si>
  <si>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</si>
  <si>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</si>
  <si>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</si>
  <si>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</si>
  <si>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</si>
  <si>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</si>
  <si>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</si>
  <si>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</si>
  <si>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</si>
  <si>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</si>
  <si>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</si>
  <si>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</si>
  <si>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</si>
  <si>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</si>
  <si>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</si>
  <si>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</si>
  <si>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</si>
  <si>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</si>
  <si>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</si>
  <si>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</si>
  <si>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</si>
  <si>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</si>
  <si>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</si>
  <si>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</si>
  <si>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</si>
  <si>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</si>
  <si>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</si>
  <si>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</si>
  <si>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</si>
  <si>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</si>
  <si>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</si>
  <si>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</si>
  <si>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</si>
  <si>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</si>
  <si>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</si>
  <si>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</si>
  <si>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</si>
  <si>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</si>
  <si>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</si>
  <si>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</si>
  <si>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</si>
  <si>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</si>
  <si>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</si>
  <si>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</si>
  <si>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</si>
  <si>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</si>
  <si>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</si>
  <si>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</si>
  <si>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</si>
  <si>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</si>
  <si>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</si>
  <si>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</si>
  <si>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</si>
  <si>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</si>
  <si>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</si>
  <si>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</si>
  <si>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</si>
  <si>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</si>
  <si>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</si>
  <si>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</si>
  <si>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</si>
  <si>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</si>
  <si>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</si>
  <si>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</si>
  <si>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</si>
  <si>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</si>
  <si>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</si>
  <si>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</si>
  <si>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</si>
  <si>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</si>
  <si>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</si>
  <si>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</si>
  <si>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</si>
  <si>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</si>
  <si>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</si>
  <si>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</si>
  <si>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</si>
  <si>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</si>
  <si>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</si>
  <si>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</si>
  <si>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</si>
  <si>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</si>
  <si>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</si>
  <si>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</si>
  <si>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</si>
  <si>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</si>
  <si>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</si>
  <si>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</si>
  <si>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</si>
  <si>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</si>
  <si>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</si>
  <si>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</si>
  <si>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</si>
  <si>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</si>
  <si>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</si>
  <si>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</si>
  <si>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</si>
  <si>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</si>
  <si>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</si>
  <si>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</si>
  <si>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</si>
  <si>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</si>
  <si>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</si>
  <si>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</si>
  <si>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</si>
  <si>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</si>
  <si>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</si>
  <si>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</si>
  <si>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</si>
  <si>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</si>
  <si>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</si>
  <si>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</si>
  <si>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</si>
  <si>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</si>
  <si>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</si>
  <si>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</si>
  <si>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</si>
  <si>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</si>
  <si>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</si>
  <si>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</si>
  <si>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</si>
  <si>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</si>
  <si>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</si>
  <si>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</si>
  <si>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</si>
  <si>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</si>
  <si>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</si>
  <si>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</si>
  <si>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</si>
  <si>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</si>
  <si>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</si>
  <si>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</si>
  <si>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</si>
  <si>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</si>
  <si>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</si>
  <si>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</si>
  <si>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</si>
  <si>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</si>
  <si>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</si>
  <si>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</si>
  <si>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</si>
  <si>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</si>
  <si>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</si>
  <si>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</si>
  <si>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</si>
  <si>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</si>
  <si>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</si>
  <si>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</si>
  <si>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</si>
  <si>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</si>
  <si>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</si>
  <si>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</si>
  <si>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</si>
  <si>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</si>
  <si>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</si>
  <si>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</si>
  <si>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</si>
  <si>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</si>
  <si>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</si>
  <si>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</si>
  <si>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</si>
  <si>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</si>
  <si>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</si>
  <si>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</si>
  <si>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</si>
  <si>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</si>
  <si>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</si>
  <si>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</si>
  <si>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</si>
  <si>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</si>
  <si>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</si>
  <si>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</si>
  <si>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</si>
  <si>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</si>
  <si>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</si>
  <si>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</si>
  <si>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</si>
  <si>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</si>
  <si>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</si>
  <si>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</si>
  <si>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</si>
  <si>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</si>
  <si>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</si>
  <si>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</si>
  <si>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</si>
  <si>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</si>
  <si>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</si>
  <si>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</si>
  <si>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</si>
  <si>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</si>
  <si>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</si>
  <si>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</si>
  <si>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</si>
  <si>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</si>
  <si>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</si>
  <si>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</si>
  <si>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</si>
  <si>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</si>
  <si>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</si>
  <si>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</si>
  <si>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</si>
  <si>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</si>
  <si>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</si>
  <si>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</si>
  <si>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</si>
  <si>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</si>
  <si>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</si>
  <si>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</si>
  <si>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</si>
  <si>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</si>
  <si>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</si>
  <si>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</si>
  <si>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</si>
  <si>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</si>
  <si>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</si>
  <si>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</si>
  <si>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</si>
  <si>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</si>
  <si>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</si>
  <si>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</si>
  <si>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</si>
  <si>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</si>
  <si>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</si>
  <si>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</si>
  <si>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</si>
  <si>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</si>
  <si>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</si>
  <si>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</si>
  <si>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</si>
  <si>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</si>
  <si>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</si>
  <si>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</si>
  <si>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</si>
  <si>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</si>
  <si>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</si>
  <si>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</si>
  <si>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</si>
  <si>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</si>
  <si>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</si>
  <si>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</si>
  <si>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</si>
  <si>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</si>
  <si>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</si>
  <si>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</si>
  <si>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</si>
  <si>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</si>
  <si>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</si>
  <si>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</si>
  <si>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</si>
  <si>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</si>
  <si>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</si>
  <si>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</si>
  <si>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</si>
  <si>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</si>
  <si>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</si>
  <si>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</si>
  <si>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</si>
  <si>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</si>
  <si>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</si>
  <si>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</si>
  <si>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</si>
  <si>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</si>
  <si>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</si>
  <si>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</si>
  <si>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</si>
  <si>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</si>
  <si>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</si>
  <si>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</si>
  <si>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</si>
  <si>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</si>
  <si>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</si>
  <si>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</si>
  <si>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</si>
  <si>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</si>
  <si>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</si>
  <si>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</si>
  <si>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</si>
  <si>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</si>
  <si>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</si>
  <si>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</si>
  <si>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</si>
  <si>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</si>
  <si>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</si>
  <si>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</si>
  <si>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</si>
  <si>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</si>
  <si>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</si>
  <si>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</si>
  <si>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</si>
  <si>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</si>
  <si>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</si>
  <si>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</si>
  <si>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</si>
  <si>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</si>
  <si>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</si>
  <si>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</si>
  <si>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</si>
  <si>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</si>
  <si>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</si>
  <si>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</si>
  <si>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</si>
  <si>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</si>
  <si>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</si>
  <si>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</si>
  <si>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</si>
  <si>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</si>
  <si>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</si>
  <si>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</si>
  <si>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</si>
  <si>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</si>
  <si>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</si>
  <si>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</si>
  <si>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</si>
  <si>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</si>
  <si>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</si>
  <si>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</si>
  <si>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</si>
  <si>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</si>
  <si>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</si>
  <si>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</si>
  <si>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</si>
  <si>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</si>
  <si>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</si>
  <si>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</si>
  <si>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</si>
  <si>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</si>
  <si>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</si>
  <si>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</si>
  <si>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</si>
  <si>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</si>
  <si>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</si>
  <si>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</si>
  <si>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</si>
  <si>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</si>
  <si>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</si>
  <si>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</si>
  <si>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</si>
  <si>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</si>
  <si>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</si>
  <si>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</si>
  <si>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</si>
  <si>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</si>
  <si>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</si>
  <si>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</si>
  <si>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</si>
  <si>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</si>
  <si>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</si>
  <si>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</si>
  <si>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</si>
  <si>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</si>
  <si>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</si>
  <si>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</si>
  <si>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</si>
  <si>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</si>
  <si>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</si>
  <si>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</si>
  <si>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</si>
  <si>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</si>
  <si>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</si>
  <si>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</si>
  <si>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</si>
  <si>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</si>
  <si>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</si>
  <si>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</si>
  <si>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</si>
  <si>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</si>
  <si>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</si>
  <si>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</si>
  <si>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</si>
  <si>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</si>
  <si>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</si>
  <si>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</si>
  <si>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</si>
  <si>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</si>
  <si>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</si>
  <si>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</si>
  <si>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</si>
  <si>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</si>
  <si>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</si>
  <si>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</si>
  <si>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</si>
  <si>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</si>
  <si>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</si>
  <si>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</si>
  <si>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</si>
  <si>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</si>
  <si>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</si>
  <si>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</si>
  <si>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</si>
  <si>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</si>
  <si>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</si>
  <si>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</si>
  <si>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</si>
  <si>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</si>
  <si>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</si>
  <si>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</si>
  <si>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</si>
  <si>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</si>
  <si>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</si>
  <si>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</si>
  <si>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</si>
  <si>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</si>
  <si>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</si>
  <si>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</si>
  <si>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</si>
  <si>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</si>
  <si>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</si>
  <si>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</si>
  <si>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</si>
  <si>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</si>
  <si>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</si>
  <si>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</si>
  <si>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</si>
  <si>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</si>
  <si>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</si>
  <si>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</si>
  <si>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</si>
  <si>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</si>
  <si>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</si>
  <si>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</si>
  <si>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</si>
  <si>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</si>
  <si>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</si>
  <si>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</si>
  <si>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</si>
  <si>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</si>
  <si>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</si>
  <si>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</si>
  <si>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</si>
  <si>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</si>
  <si>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</si>
  <si>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</si>
  <si>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</si>
  <si>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</si>
  <si>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</si>
  <si>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</si>
  <si>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</si>
  <si>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</si>
  <si>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</si>
  <si>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</si>
  <si>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</si>
  <si>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</si>
  <si>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</si>
  <si>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</si>
  <si>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</si>
  <si>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</si>
  <si>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</si>
  <si>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</si>
  <si>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</si>
  <si>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</si>
  <si>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</si>
  <si>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</si>
  <si>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</si>
  <si>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</si>
  <si>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</si>
  <si>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</si>
  <si>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</si>
  <si>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</si>
  <si>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</si>
  <si>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</si>
  <si>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</si>
  <si>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</si>
  <si>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</si>
  <si>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</si>
  <si>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</si>
  <si>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</si>
  <si>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</si>
  <si>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</si>
  <si>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</si>
  <si>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</si>
  <si>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</si>
  <si>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</si>
  <si>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</si>
  <si>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</si>
  <si>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</si>
  <si>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</si>
  <si>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</si>
  <si>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</si>
  <si>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</si>
  <si>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</si>
  <si>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</si>
  <si>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</si>
  <si>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</si>
  <si>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</si>
  <si>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</si>
  <si>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</si>
  <si>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</si>
  <si>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</si>
  <si>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</si>
  <si>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</si>
  <si>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</si>
  <si>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</si>
  <si>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</si>
  <si>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</si>
  <si>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</si>
  <si>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</si>
  <si>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</si>
  <si>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</si>
  <si>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</si>
  <si>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</si>
  <si>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</si>
  <si>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</si>
  <si>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</si>
  <si>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</si>
  <si>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</si>
  <si>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</si>
  <si>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</si>
  <si>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</si>
  <si>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</si>
  <si>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</si>
  <si>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</si>
  <si>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</si>
  <si>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</si>
  <si>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</si>
  <si>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</si>
  <si>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</si>
  <si>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</si>
  <si>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</si>
  <si>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</si>
  <si>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</si>
  <si>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</si>
  <si>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</si>
  <si>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</si>
  <si>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</si>
  <si>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</si>
  <si>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</si>
  <si>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</si>
  <si>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</si>
  <si>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</si>
  <si>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</si>
  <si>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</si>
  <si>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</si>
  <si>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</si>
  <si>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</si>
  <si>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</si>
  <si>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</si>
  <si>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</si>
  <si>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</si>
  <si>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</si>
  <si>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</si>
  <si>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</si>
  <si>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</si>
  <si>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</si>
  <si>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</si>
  <si>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</si>
  <si>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</si>
  <si>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</si>
  <si>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</si>
  <si>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</si>
  <si>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</si>
  <si>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</si>
  <si>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</si>
  <si>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</si>
  <si>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</si>
  <si>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</si>
  <si>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</si>
  <si>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</si>
  <si>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</si>
  <si>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</si>
  <si>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</si>
  <si>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</si>
  <si>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</si>
  <si>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</si>
  <si>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</si>
  <si>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</si>
  <si>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</si>
  <si>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</si>
  <si>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</si>
  <si>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</si>
  <si>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</si>
  <si>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</si>
  <si>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</si>
  <si>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</si>
  <si>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</si>
  <si>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</si>
  <si>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</si>
  <si>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</si>
  <si>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</si>
  <si>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</si>
  <si>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</si>
  <si>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</si>
  <si>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</si>
  <si>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</si>
  <si>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</si>
  <si>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</si>
  <si>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</si>
  <si>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</si>
  <si>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</si>
  <si>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</si>
  <si>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</si>
  <si>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</si>
  <si>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</si>
  <si>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</si>
  <si>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</si>
  <si>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</si>
  <si>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</si>
  <si>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</si>
  <si>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</si>
  <si>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</si>
  <si>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</si>
  <si>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</si>
  <si>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</si>
  <si>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</si>
  <si>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</si>
  <si>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</si>
  <si>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</si>
  <si>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</si>
  <si>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</si>
  <si>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</si>
  <si>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</si>
  <si>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</si>
  <si>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</si>
  <si>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</si>
  <si>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</si>
  <si>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</si>
  <si>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</si>
  <si>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</si>
  <si>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</si>
  <si>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</si>
  <si>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</si>
  <si>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</si>
  <si>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</si>
  <si>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</si>
  <si>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</si>
  <si>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</si>
  <si>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</si>
  <si>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</si>
  <si>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</si>
  <si>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</si>
  <si>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</si>
  <si>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</si>
  <si>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</si>
  <si>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</si>
  <si>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</si>
  <si>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</si>
  <si>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</si>
  <si>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</si>
  <si>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</si>
  <si>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</si>
  <si>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</si>
  <si>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</si>
  <si>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</si>
  <si>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</si>
  <si>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</si>
  <si>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</si>
  <si>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</si>
  <si>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</si>
  <si>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</si>
  <si>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</si>
  <si>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</si>
  <si>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</si>
  <si>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</si>
  <si>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</si>
  <si>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</si>
  <si>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</si>
  <si>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</si>
  <si>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</si>
  <si>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</si>
  <si>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</si>
  <si>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</si>
  <si>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</si>
  <si>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</si>
  <si>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</si>
  <si>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</si>
  <si>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</si>
  <si>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</si>
  <si>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</si>
  <si>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</si>
  <si>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</si>
  <si>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</si>
  <si>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</si>
  <si>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</si>
  <si>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</si>
  <si>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</si>
  <si>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</si>
  <si>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</si>
  <si>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</si>
  <si>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</si>
  <si>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</si>
  <si>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</si>
  <si>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</si>
  <si>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</si>
  <si>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</si>
  <si>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</si>
  <si>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</si>
  <si>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</si>
  <si>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</si>
  <si>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</si>
  <si>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</si>
  <si>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</si>
  <si>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</si>
  <si>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</si>
  <si>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</si>
  <si>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</si>
  <si>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</si>
  <si>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</si>
  <si>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</si>
  <si>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</si>
  <si>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</si>
  <si>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</si>
  <si>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</si>
  <si>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</si>
  <si>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</si>
  <si>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</si>
  <si>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</si>
  <si>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</si>
  <si>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</si>
  <si>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</si>
  <si>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</si>
  <si>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</si>
  <si>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</si>
  <si>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</si>
  <si>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</si>
  <si>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</si>
  <si>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</si>
  <si>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</si>
  <si>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</si>
  <si>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</si>
  <si>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</si>
  <si>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</si>
  <si>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</si>
  <si>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</si>
  <si>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</si>
  <si>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</si>
  <si>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</si>
  <si>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</si>
  <si>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</si>
  <si>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</si>
  <si>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</si>
  <si>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</si>
  <si>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</si>
  <si>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</si>
  <si>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</si>
  <si>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</si>
  <si>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</si>
  <si>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</si>
  <si>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</si>
  <si>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</si>
  <si>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</si>
  <si>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</si>
  <si>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</si>
  <si>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</si>
  <si>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</si>
  <si>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</si>
  <si>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</si>
  <si>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</si>
  <si>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</si>
  <si>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</si>
  <si>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</si>
  <si>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</si>
  <si>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</si>
  <si>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</si>
  <si>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</si>
  <si>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</si>
  <si>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</si>
  <si>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</si>
  <si>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</si>
  <si>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</si>
  <si>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</si>
  <si>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</si>
  <si>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</si>
  <si>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</si>
  <si>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</si>
  <si>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</si>
  <si>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</si>
  <si>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</si>
  <si>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</si>
  <si>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</si>
  <si>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</si>
  <si>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</si>
  <si>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</si>
  <si>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</si>
  <si>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</si>
  <si>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</si>
  <si>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</si>
  <si>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</si>
  <si>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</si>
  <si>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</si>
  <si>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</si>
  <si>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</si>
  <si>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</si>
  <si>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</si>
  <si>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</si>
  <si>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</si>
  <si>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</si>
  <si>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</si>
  <si>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</si>
  <si>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</si>
  <si>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</si>
  <si>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</si>
  <si>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</si>
  <si>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</si>
  <si>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</si>
  <si>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</si>
  <si>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</si>
  <si>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</si>
  <si>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</si>
  <si>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</si>
  <si>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</si>
  <si>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</si>
  <si>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</si>
  <si>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</si>
  <si>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</si>
  <si>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</si>
  <si>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</si>
  <si>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</si>
  <si>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</si>
  <si>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</si>
  <si>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</si>
  <si>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</si>
  <si>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</si>
  <si>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</si>
  <si>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</si>
  <si>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</si>
  <si>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</si>
  <si>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</si>
  <si>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</si>
  <si>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</si>
  <si>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</si>
  <si>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</si>
  <si>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</si>
  <si>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</si>
  <si>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</si>
  <si>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</si>
  <si>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</si>
  <si>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</si>
  <si>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</si>
  <si>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</si>
  <si>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</si>
  <si>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</si>
  <si>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</si>
  <si>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</si>
  <si>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</si>
  <si>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</si>
  <si>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</si>
  <si>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</si>
  <si>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</si>
  <si>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</si>
  <si>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</si>
  <si>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</si>
  <si>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</si>
  <si>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</si>
  <si>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</si>
  <si>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</si>
  <si>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</si>
  <si>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</si>
  <si>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</si>
  <si>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</si>
  <si>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</si>
  <si>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</si>
  <si>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</si>
  <si>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</si>
  <si>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</si>
  <si>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</si>
  <si>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</si>
  <si>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</si>
  <si>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</si>
  <si>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</si>
  <si>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</si>
  <si>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</si>
  <si>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</si>
  <si>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</si>
  <si>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</si>
  <si>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</si>
  <si>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</si>
  <si>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</si>
  <si>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</si>
  <si>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</si>
  <si>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</si>
  <si>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</si>
  <si>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</si>
  <si>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</si>
  <si>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</si>
  <si>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</si>
  <si>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</si>
  <si>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</si>
  <si>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</si>
  <si>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</si>
  <si>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</si>
  <si>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</si>
  <si>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</si>
  <si>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</si>
  <si>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</si>
  <si>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</si>
  <si>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</si>
  <si>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</si>
  <si>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</si>
  <si>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</si>
  <si>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</si>
  <si>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</si>
  <si>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</si>
  <si>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</si>
  <si>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</si>
  <si>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</si>
  <si>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</si>
  <si>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</si>
  <si>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</si>
  <si>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</si>
  <si>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</si>
  <si>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</si>
  <si>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</si>
  <si>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</si>
  <si>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</si>
  <si>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</si>
  <si>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</si>
  <si>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</si>
  <si>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</si>
  <si>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</si>
  <si>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</si>
  <si>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</si>
  <si>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</si>
  <si>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</si>
  <si>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</si>
  <si>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</si>
  <si>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</si>
  <si>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</si>
  <si>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</si>
  <si>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</si>
  <si>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</si>
  <si>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</si>
  <si>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</si>
  <si>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</si>
  <si>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</si>
  <si>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</si>
  <si>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</si>
  <si>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</si>
  <si>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</si>
  <si>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</si>
  <si>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</si>
  <si>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</si>
  <si>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</si>
  <si>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</si>
  <si>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</si>
  <si>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</si>
  <si>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</si>
  <si>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</si>
  <si>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</si>
  <si>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</si>
  <si>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</si>
  <si>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</si>
  <si>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</si>
  <si>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</si>
  <si>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</si>
  <si>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</si>
  <si>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</si>
  <si>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</si>
  <si>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</si>
  <si>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</si>
  <si>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</si>
  <si>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</si>
  <si>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</si>
  <si>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</si>
  <si>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</si>
  <si>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</si>
  <si>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</si>
  <si>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</si>
  <si>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</si>
  <si>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</si>
  <si>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</si>
  <si>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</si>
  <si>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</si>
  <si>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</si>
  <si>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</si>
  <si>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</si>
  <si>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</si>
  <si>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</si>
  <si>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</si>
  <si>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</si>
  <si>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</si>
  <si>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</si>
  <si>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</si>
  <si>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</si>
  <si>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</si>
  <si>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</si>
  <si>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</si>
  <si>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</si>
  <si>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</si>
  <si>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</si>
  <si>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</si>
  <si>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</si>
  <si>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</si>
  <si>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</si>
  <si>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</si>
  <si>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</si>
  <si>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</si>
  <si>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</si>
  <si>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</si>
  <si>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</si>
  <si>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</si>
  <si>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</si>
  <si>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</si>
  <si>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</si>
  <si>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</si>
  <si>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</si>
  <si>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</si>
  <si>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</si>
  <si>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</si>
  <si>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</si>
  <si>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</si>
  <si>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</si>
  <si>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</si>
  <si>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</si>
  <si>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</si>
  <si>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</si>
  <si>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</si>
  <si>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</si>
  <si>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</si>
  <si>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</si>
  <si>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</si>
  <si>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</si>
  <si>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</si>
  <si>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</si>
  <si>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</si>
  <si>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</si>
  <si>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</si>
  <si>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</si>
  <si>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</si>
  <si>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</si>
  <si>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</si>
  <si>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</si>
  <si>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</si>
  <si>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</si>
  <si>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</si>
  <si>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</si>
  <si>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</si>
  <si>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</si>
  <si>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</si>
  <si>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</si>
  <si>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</si>
  <si>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</si>
  <si>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</si>
  <si>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</si>
  <si>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</si>
  <si>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</si>
  <si>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</si>
  <si>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</si>
  <si>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</si>
  <si>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</si>
  <si>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</si>
  <si>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</si>
  <si>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</si>
  <si>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</si>
  <si>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</si>
  <si>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</si>
  <si>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</si>
  <si>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</si>
  <si>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</si>
  <si>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</si>
  <si>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</si>
  <si>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</si>
  <si>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</si>
  <si>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</si>
  <si>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</si>
  <si>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</si>
  <si>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</si>
  <si>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</si>
  <si>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</si>
  <si>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</si>
  <si>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</si>
  <si>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</si>
  <si>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</si>
  <si>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</si>
  <si>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</si>
  <si>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</si>
  <si>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</si>
  <si>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</si>
  <si>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</si>
  <si>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</si>
  <si>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</si>
  <si>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</si>
  <si>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</si>
  <si>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</si>
  <si>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</si>
  <si>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</si>
  <si>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</si>
  <si>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</si>
  <si>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</si>
  <si>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</si>
  <si>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</si>
  <si>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</si>
  <si>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</si>
  <si>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</si>
  <si>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</si>
  <si>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</si>
  <si>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</si>
  <si>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</si>
  <si>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</si>
  <si>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</si>
  <si>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</si>
  <si>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</si>
  <si>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</si>
  <si>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</si>
  <si>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</si>
  <si>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</si>
  <si>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</si>
  <si>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</si>
  <si>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</si>
  <si>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</si>
  <si>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</si>
  <si>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</si>
  <si>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</si>
  <si>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</si>
  <si>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</si>
  <si>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</si>
  <si>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</si>
  <si>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</si>
  <si>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</si>
  <si>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</si>
  <si>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</si>
  <si>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</si>
  <si>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</si>
  <si>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</si>
  <si>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</si>
  <si>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</si>
  <si>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</si>
  <si>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</si>
  <si>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</si>
  <si>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</si>
  <si>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</si>
  <si>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</si>
  <si>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</si>
  <si>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</si>
  <si>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</si>
  <si>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</si>
  <si>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</si>
  <si>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</si>
  <si>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</si>
  <si>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</si>
  <si>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</si>
  <si>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</si>
  <si>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</si>
  <si>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</si>
  <si>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</si>
  <si>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</si>
  <si>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</si>
  <si>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</si>
  <si>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</si>
  <si>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</si>
  <si>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</si>
  <si>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</si>
  <si>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</si>
  <si>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</si>
  <si>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</si>
  <si>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</si>
  <si>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</si>
  <si>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</si>
  <si>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</si>
  <si>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</si>
  <si>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</si>
  <si>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</si>
  <si>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</si>
  <si>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</si>
  <si>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</si>
  <si>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</si>
  <si>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</si>
  <si>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</si>
  <si>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</si>
  <si>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</si>
  <si>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</si>
  <si>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</si>
  <si>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</si>
  <si>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</si>
  <si>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</si>
  <si>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</si>
  <si>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</si>
  <si>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</si>
  <si>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</si>
  <si>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</si>
  <si>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</si>
  <si>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</si>
  <si>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</si>
  <si>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</si>
  <si>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</si>
  <si>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</si>
  <si>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</si>
  <si>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</si>
  <si>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</si>
  <si>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</si>
  <si>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</si>
  <si>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</si>
  <si>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</si>
  <si>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</si>
  <si>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</si>
  <si>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</si>
  <si>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</si>
  <si>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</si>
  <si>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</si>
  <si>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</si>
  <si>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</si>
  <si>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</si>
  <si>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</si>
  <si>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</si>
  <si>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</si>
  <si>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</si>
  <si>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</si>
  <si>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</si>
  <si>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</si>
  <si>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</si>
  <si>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</si>
  <si>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</si>
  <si>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</si>
  <si>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</si>
  <si>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</si>
  <si>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</si>
  <si>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</si>
  <si>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</si>
  <si>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</si>
  <si>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</si>
  <si>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</si>
  <si>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</si>
  <si>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</si>
  <si>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</si>
  <si>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</si>
  <si>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</si>
  <si>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</si>
  <si>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</si>
  <si>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</si>
  <si>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</si>
  <si>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</si>
  <si>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</si>
  <si>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</si>
  <si>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</si>
  <si>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</si>
  <si>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</si>
  <si>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</si>
  <si>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</si>
  <si>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</si>
  <si>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</si>
  <si>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</si>
  <si>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</si>
  <si>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</si>
  <si>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</si>
  <si>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</si>
  <si>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</si>
  <si>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</si>
  <si>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</si>
  <si>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</si>
  <si>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</si>
  <si>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</si>
  <si>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</si>
  <si>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</si>
  <si>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</si>
  <si>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</si>
  <si>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</si>
  <si>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</si>
  <si>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</si>
  <si>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</si>
  <si>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</si>
  <si>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</si>
  <si>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</si>
  <si>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</si>
  <si>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</si>
  <si>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</si>
  <si>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</si>
  <si>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</si>
  <si>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</si>
  <si>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</si>
  <si>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</si>
  <si>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</si>
  <si>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</si>
  <si>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</si>
  <si>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</si>
  <si>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</si>
  <si>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</si>
  <si>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</si>
  <si>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</si>
  <si>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</si>
  <si>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</si>
  <si>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</si>
  <si>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</si>
  <si>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</si>
  <si>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</si>
  <si>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</si>
  <si>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</si>
  <si>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</si>
  <si>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</si>
  <si>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</si>
  <si>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</si>
  <si>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</si>
  <si>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</si>
  <si>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</si>
  <si>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</si>
  <si>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</si>
  <si>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</si>
  <si>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</si>
  <si>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</si>
  <si>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</si>
  <si>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</si>
  <si>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</si>
  <si>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</si>
  <si>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</si>
  <si>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</si>
  <si>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</si>
  <si>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</si>
  <si>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</si>
  <si>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</si>
  <si>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</si>
  <si>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</si>
  <si>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</si>
  <si>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</si>
  <si>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</si>
  <si>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</si>
  <si>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</si>
  <si>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</si>
  <si>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</si>
  <si>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</si>
  <si>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</si>
  <si>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</si>
  <si>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</si>
  <si>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</si>
  <si>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</si>
  <si>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</si>
  <si>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</si>
  <si>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</si>
  <si>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</si>
  <si>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</si>
  <si>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</si>
  <si>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</si>
  <si>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</si>
  <si>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</si>
  <si>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</si>
  <si>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</si>
  <si>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</si>
  <si>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</si>
  <si>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</si>
  <si>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</si>
  <si>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</si>
  <si>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</si>
  <si>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</si>
  <si>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</si>
  <si>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</si>
  <si>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</si>
  <si>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</si>
  <si>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</si>
  <si>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</si>
  <si>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</si>
  <si>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</si>
  <si>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</si>
  <si>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</si>
  <si>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</si>
  <si>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</si>
  <si>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</si>
  <si>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</si>
  <si>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</si>
  <si>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</si>
  <si>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</si>
  <si>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</si>
  <si>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</si>
  <si>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</si>
  <si>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</si>
  <si>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</si>
  <si>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</si>
  <si>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</si>
  <si>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</si>
  <si>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</si>
  <si>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</si>
  <si>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</si>
  <si>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</si>
  <si>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</si>
  <si>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</si>
  <si>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</si>
  <si>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</si>
  <si>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</si>
  <si>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</si>
  <si>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</si>
  <si>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</si>
  <si>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</si>
  <si>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</si>
  <si>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</si>
  <si>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</si>
  <si>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</si>
  <si>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</si>
  <si>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</si>
  <si>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</si>
  <si>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</si>
  <si>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</si>
  <si>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</si>
  <si>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</si>
  <si>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</si>
  <si>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</si>
  <si>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</si>
  <si>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</si>
  <si>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</si>
  <si>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</si>
  <si>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</si>
  <si>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</si>
  <si>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</si>
  <si>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</si>
  <si>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</si>
  <si>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</si>
  <si>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</si>
  <si>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</si>
  <si>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</si>
  <si>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</si>
  <si>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</si>
  <si>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</si>
  <si>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</si>
  <si>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</si>
  <si>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</si>
  <si>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</si>
  <si>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</si>
  <si>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</si>
  <si>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</si>
  <si>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</si>
  <si>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</si>
  <si>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</si>
  <si>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</si>
  <si>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</si>
  <si>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</si>
  <si>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</si>
  <si>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</si>
  <si>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</si>
  <si>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</si>
  <si>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</si>
  <si>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</si>
  <si>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</si>
  <si>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</si>
  <si>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</si>
  <si>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</si>
  <si>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</si>
  <si>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</si>
  <si>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</si>
  <si>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</si>
  <si>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</si>
  <si>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</si>
  <si>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</si>
  <si>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</si>
  <si>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</si>
  <si>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</si>
  <si>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</si>
  <si>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</si>
  <si>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</si>
  <si>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</si>
  <si>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</si>
  <si>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</si>
  <si>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</si>
  <si>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</si>
  <si>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</si>
  <si>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</si>
  <si>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</si>
  <si>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</si>
  <si>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</si>
  <si>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</si>
  <si>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</si>
  <si>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</si>
  <si>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</si>
  <si>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</si>
  <si>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</si>
  <si>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</si>
  <si>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</si>
  <si>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</si>
  <si>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</si>
  <si>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</si>
  <si>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</si>
  <si>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</si>
  <si>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</si>
  <si>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</si>
  <si>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</si>
  <si>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</si>
  <si>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</si>
  <si>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</si>
  <si>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</si>
  <si>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</si>
  <si>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</si>
  <si>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</si>
  <si>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</si>
  <si>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</si>
  <si>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</si>
  <si>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</si>
  <si>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</si>
  <si>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</si>
  <si>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</si>
  <si>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</si>
  <si>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</si>
  <si>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</si>
  <si>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</si>
  <si>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</si>
  <si>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</si>
  <si>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</si>
  <si>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</si>
  <si>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</si>
  <si>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</si>
  <si>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</si>
  <si>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</si>
  <si>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</si>
  <si>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</si>
  <si>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</si>
  <si>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</si>
  <si>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</si>
  <si>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</si>
  <si>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</si>
  <si>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</si>
  <si>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</si>
  <si>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</si>
  <si>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</si>
  <si>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</si>
  <si>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</si>
  <si>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</si>
  <si>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</si>
  <si>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</si>
  <si>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</si>
  <si>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</si>
  <si>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</si>
  <si>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</si>
  <si>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</si>
  <si>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</si>
  <si>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</si>
  <si>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</si>
  <si>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</si>
  <si>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</si>
  <si>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</si>
  <si>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</si>
  <si>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</si>
  <si>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</si>
  <si>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</si>
  <si>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</si>
  <si>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</si>
  <si>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</si>
  <si>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</si>
  <si>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</si>
  <si>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</si>
  <si>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</si>
  <si>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</si>
  <si>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</si>
  <si>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</si>
  <si>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</si>
  <si>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</si>
  <si>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</si>
  <si>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</si>
  <si>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</si>
  <si>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</si>
  <si>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</si>
  <si>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</si>
  <si>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</si>
  <si>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</si>
  <si>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</si>
  <si>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</si>
  <si>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</si>
  <si>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</si>
  <si>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</si>
  <si>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</si>
  <si>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</si>
  <si>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</si>
  <si>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</si>
  <si>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</si>
  <si>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</si>
  <si>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</si>
  <si>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</si>
  <si>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</si>
  <si>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</si>
  <si>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</si>
  <si>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</si>
  <si>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</si>
  <si>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</si>
  <si>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</si>
  <si>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</si>
  <si>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</si>
  <si>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</si>
  <si>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</si>
  <si>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</si>
  <si>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</si>
  <si>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</si>
  <si>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</si>
  <si>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</si>
  <si>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</si>
  <si>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</si>
  <si>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</si>
  <si>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</si>
  <si>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</si>
  <si>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</si>
  <si>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</si>
  <si>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</si>
  <si>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</si>
  <si>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</si>
  <si>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</si>
  <si>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</si>
  <si>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</si>
  <si>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</si>
  <si>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</si>
  <si>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</si>
  <si>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</si>
  <si>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</si>
  <si>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</si>
  <si>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</si>
  <si>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</si>
  <si>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</si>
  <si>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</si>
  <si>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</si>
  <si>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</si>
  <si>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</si>
  <si>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</si>
  <si>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</si>
  <si>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</si>
  <si>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</si>
  <si>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</si>
  <si>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</si>
  <si>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</si>
  <si>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</si>
  <si>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</si>
  <si>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</si>
  <si>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</si>
  <si>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</si>
  <si>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</si>
  <si>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</si>
  <si>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</si>
  <si>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</si>
  <si>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</si>
  <si>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</si>
  <si>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</si>
  <si>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</si>
  <si>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</si>
  <si>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</si>
  <si>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</si>
  <si>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</si>
  <si>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</si>
  <si>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</si>
  <si>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</si>
  <si>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</si>
  <si>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</si>
  <si>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</si>
  <si>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</si>
  <si>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</si>
  <si>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</si>
  <si>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</si>
  <si>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</si>
  <si>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</si>
  <si>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</si>
  <si>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</si>
  <si>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</si>
  <si>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</si>
  <si>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</si>
  <si>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</si>
  <si>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</si>
  <si>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</si>
  <si>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</si>
  <si>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</si>
  <si>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</si>
  <si>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</si>
  <si>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</si>
  <si>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</si>
  <si>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</si>
  <si>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</si>
  <si>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</si>
  <si>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</si>
  <si>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</si>
  <si>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</si>
  <si>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</si>
  <si>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</si>
  <si>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</si>
  <si>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</si>
  <si>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</si>
  <si>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</si>
  <si>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</si>
  <si>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</si>
  <si>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</si>
  <si>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</si>
  <si>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</si>
  <si>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</si>
  <si>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</si>
  <si>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</si>
  <si>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</si>
  <si>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</si>
  <si>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</si>
  <si>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</si>
  <si>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</si>
  <si>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</si>
  <si>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</si>
  <si>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</si>
  <si>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</si>
  <si>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</si>
  <si>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</si>
  <si>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</si>
  <si>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</si>
  <si>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</si>
  <si>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</si>
  <si>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</si>
  <si>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</si>
  <si>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</si>
  <si>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</si>
  <si>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</si>
  <si>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</si>
  <si>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</si>
  <si>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</si>
  <si>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</si>
  <si>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</si>
  <si>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</si>
  <si>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</si>
  <si>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</si>
  <si>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</si>
  <si>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</si>
  <si>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</si>
  <si>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</si>
  <si>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</si>
  <si>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</si>
  <si>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</si>
  <si>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</si>
  <si>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</si>
  <si>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</si>
  <si>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</si>
  <si>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</si>
  <si>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</si>
  <si>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</si>
  <si>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</si>
  <si>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</si>
  <si>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</si>
  <si>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</si>
  <si>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</si>
  <si>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</si>
  <si>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</si>
  <si>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</si>
  <si>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</si>
  <si>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</si>
  <si>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</si>
  <si>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</si>
  <si>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</si>
  <si>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</si>
  <si>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</si>
  <si>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</si>
  <si>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</si>
  <si>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</si>
  <si>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</si>
  <si>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</si>
  <si>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</si>
  <si>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</si>
  <si>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</si>
  <si>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</si>
  <si>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</si>
  <si>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</si>
  <si>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</si>
  <si>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</si>
  <si>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</si>
  <si>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</si>
  <si>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</si>
  <si>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</si>
  <si>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</si>
  <si>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</si>
  <si>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</si>
  <si>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</si>
  <si>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</si>
  <si>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</si>
  <si>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</si>
  <si>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</si>
  <si>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</si>
  <si>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</si>
  <si>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</si>
  <si>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</si>
  <si>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</si>
  <si>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</si>
  <si>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</si>
  <si>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</si>
  <si>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</si>
  <si>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</si>
  <si>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</si>
  <si>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</si>
  <si>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</si>
  <si>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</si>
  <si>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</si>
  <si>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</si>
  <si>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</si>
  <si>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</si>
  <si>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</si>
  <si>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</si>
  <si>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</si>
  <si>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</si>
  <si>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</si>
  <si>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</si>
  <si>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</si>
  <si>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</si>
  <si>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</si>
  <si>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</si>
  <si>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</si>
  <si>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</si>
  <si>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</si>
  <si>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</si>
  <si>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</si>
  <si>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</si>
  <si>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</si>
  <si>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</si>
  <si>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</si>
  <si>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</si>
  <si>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</si>
  <si>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</si>
  <si>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</si>
  <si>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</si>
  <si>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</si>
  <si>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</si>
  <si>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</si>
  <si>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</si>
  <si>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</si>
  <si>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</si>
  <si>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</si>
  <si>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</si>
  <si>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</si>
  <si>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</si>
  <si>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</si>
  <si>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</si>
  <si>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</si>
  <si>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</si>
  <si>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</si>
  <si>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</si>
  <si>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</si>
  <si>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</si>
  <si>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</si>
  <si>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</si>
  <si>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</si>
  <si>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</si>
  <si>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</si>
  <si>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</si>
  <si>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</si>
  <si>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</si>
  <si>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</si>
  <si>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</si>
  <si>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</si>
  <si>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</si>
  <si>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</si>
  <si>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</si>
  <si>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</si>
  <si>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</si>
  <si>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</si>
  <si>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</si>
  <si>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</si>
  <si>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</si>
  <si>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</si>
  <si>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</si>
  <si>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</si>
  <si>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</si>
  <si>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</si>
  <si>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</si>
  <si>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</si>
  <si>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</si>
  <si>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</si>
  <si>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</si>
  <si>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</si>
  <si>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</si>
  <si>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</si>
  <si>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</si>
  <si>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</si>
  <si>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</si>
  <si>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</si>
  <si>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</si>
  <si>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</si>
  <si>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</si>
  <si>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</si>
  <si>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</si>
  <si>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</si>
  <si>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</si>
  <si>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</si>
  <si>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</si>
  <si>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</si>
  <si>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</si>
  <si>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</si>
  <si>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</si>
  <si>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</si>
  <si>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</si>
  <si>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</si>
  <si>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</si>
  <si>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</si>
  <si>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</si>
  <si>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</si>
  <si>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</si>
  <si>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</si>
  <si>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</si>
  <si>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</si>
  <si>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</si>
  <si>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</si>
  <si>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</si>
  <si>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</si>
  <si>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</si>
  <si>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</si>
  <si>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</si>
  <si>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</si>
  <si>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</si>
  <si>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</si>
  <si>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</si>
  <si>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</si>
  <si>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</si>
  <si>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</si>
  <si>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</si>
  <si>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</si>
  <si>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</si>
  <si>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</si>
  <si>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</si>
  <si>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</si>
  <si>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</si>
  <si>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</si>
  <si>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</si>
  <si>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</si>
  <si>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</si>
  <si>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</si>
  <si>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</si>
  <si>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</si>
  <si>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</si>
  <si>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</si>
  <si>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</si>
  <si>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</si>
  <si>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</si>
  <si>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</si>
  <si>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</si>
  <si>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</si>
  <si>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</si>
  <si>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</si>
  <si>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</si>
  <si>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</si>
  <si>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</si>
  <si>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</si>
  <si>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</si>
  <si>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</si>
  <si>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</si>
  <si>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</si>
  <si>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</si>
  <si>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</si>
  <si>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</si>
  <si>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</si>
  <si>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</si>
  <si>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</si>
  <si>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</si>
  <si>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</si>
  <si>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</si>
  <si>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</si>
  <si>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</si>
  <si>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</si>
  <si>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</si>
  <si>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</si>
  <si>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</si>
  <si>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</si>
  <si>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</si>
  <si>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</si>
  <si>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</si>
  <si>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</si>
  <si>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</si>
  <si>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</si>
  <si>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</si>
  <si>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</si>
  <si>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</si>
  <si>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</si>
  <si>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</si>
  <si>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</si>
  <si>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</si>
  <si>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</si>
  <si>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</si>
  <si>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</si>
  <si>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</si>
  <si>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</si>
  <si>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</si>
  <si>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</si>
  <si>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</si>
  <si>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</si>
  <si>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</si>
  <si>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</si>
  <si>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</si>
  <si>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</si>
  <si>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</si>
  <si>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</si>
  <si>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</si>
  <si>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</si>
  <si>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</si>
  <si>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</si>
  <si>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</si>
  <si>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</si>
  <si>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</si>
  <si>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</si>
  <si>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</si>
  <si>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</si>
  <si>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</si>
  <si>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</si>
  <si>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</si>
  <si>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</si>
  <si>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</si>
  <si>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</si>
  <si>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</si>
  <si>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</si>
  <si>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</si>
  <si>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</si>
  <si>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</si>
  <si>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</si>
  <si>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</si>
  <si>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</si>
  <si>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</si>
  <si>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</si>
  <si>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</si>
  <si>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</si>
  <si>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</si>
  <si>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</si>
  <si>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</si>
  <si>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</si>
  <si>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</si>
  <si>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</si>
  <si>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</si>
  <si>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</si>
  <si>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</si>
  <si>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</si>
  <si>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</si>
  <si>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</si>
  <si>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</si>
  <si>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</si>
  <si>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</si>
  <si>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</si>
  <si>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</si>
  <si>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</si>
  <si>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</si>
  <si>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</si>
  <si>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</si>
  <si>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</si>
  <si>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</si>
  <si>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</si>
  <si>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</si>
  <si>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</si>
  <si>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</si>
  <si>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</si>
  <si>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</si>
  <si>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</si>
  <si>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</si>
  <si>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</si>
  <si>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</si>
  <si>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</si>
  <si>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</si>
  <si>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</si>
  <si>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</si>
  <si>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</si>
  <si>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</si>
  <si>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</si>
  <si>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</si>
  <si>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</si>
  <si>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</si>
  <si>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</si>
  <si>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</si>
  <si>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</si>
  <si>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</si>
  <si>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</si>
  <si>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</si>
  <si>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</si>
  <si>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</si>
  <si>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</si>
  <si>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</si>
  <si>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</si>
  <si>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</si>
  <si>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</si>
  <si>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</si>
  <si>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</si>
  <si>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</si>
  <si>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</si>
  <si>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</si>
  <si>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</si>
  <si>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</si>
  <si>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</si>
  <si>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</si>
  <si>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</si>
  <si>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</si>
  <si>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</si>
  <si>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</si>
  <si>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</si>
  <si>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</si>
  <si>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</si>
  <si>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</si>
  <si>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</si>
  <si>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</si>
  <si>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</si>
  <si>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</si>
  <si>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</si>
  <si>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</si>
  <si>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</si>
  <si>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</si>
  <si>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</si>
  <si>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</si>
  <si>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</si>
  <si>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</si>
  <si>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</si>
  <si>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</si>
  <si>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</si>
  <si>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</si>
  <si>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</si>
  <si>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</si>
  <si>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</si>
  <si>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</si>
  <si>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</si>
  <si>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</si>
  <si>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</si>
  <si>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</si>
  <si>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</si>
  <si>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</si>
  <si>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</si>
  <si>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</si>
  <si>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</si>
  <si>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</si>
  <si>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</si>
  <si>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</si>
  <si>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</si>
  <si>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</si>
  <si>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</si>
  <si>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</si>
  <si>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</si>
  <si>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</si>
  <si>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</si>
  <si>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</si>
  <si>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</si>
  <si>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</si>
  <si>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</si>
  <si>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</si>
  <si>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</si>
  <si>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</si>
  <si>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</si>
  <si>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</si>
  <si>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</si>
  <si>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</si>
  <si>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</si>
  <si>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</si>
  <si>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</si>
  <si>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</si>
  <si>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</si>
  <si>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</si>
  <si>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</si>
  <si>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</si>
  <si>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</si>
  <si>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</si>
  <si>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</si>
  <si>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</si>
  <si>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</si>
  <si>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</si>
  <si>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</si>
  <si>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</si>
  <si>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</si>
  <si>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</si>
  <si>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</si>
  <si>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</si>
  <si>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</si>
  <si>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</si>
  <si>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</si>
  <si>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</si>
  <si>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</si>
  <si>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</si>
  <si>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</si>
  <si>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</si>
  <si>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</si>
  <si>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</si>
  <si>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</si>
  <si>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</si>
  <si>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</si>
  <si>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</si>
  <si>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</si>
  <si>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</si>
  <si>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</si>
  <si>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</si>
  <si>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</si>
  <si>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</si>
  <si>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</si>
  <si>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</si>
  <si>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</si>
  <si>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</si>
  <si>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</si>
  <si>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</si>
  <si>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</si>
  <si>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</si>
  <si>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</si>
  <si>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</si>
  <si>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</si>
  <si>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</si>
  <si>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</si>
  <si>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</si>
  <si>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</si>
  <si>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</si>
  <si>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</si>
  <si>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</si>
  <si>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</si>
  <si>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</si>
  <si>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</si>
  <si>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</si>
  <si>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</si>
  <si>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</si>
  <si>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</si>
  <si>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</si>
  <si>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</si>
  <si>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</si>
  <si>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</si>
  <si>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</si>
  <si>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</si>
  <si>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</si>
  <si>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</si>
  <si>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</si>
  <si>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</si>
  <si>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</si>
  <si>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</si>
  <si>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</si>
  <si>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</si>
  <si>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</si>
  <si>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</si>
  <si>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</si>
  <si>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</si>
  <si>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</si>
  <si>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</si>
  <si>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</si>
  <si>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</si>
  <si>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</si>
  <si>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</si>
  <si>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</si>
  <si>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</si>
  <si>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</si>
  <si>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</si>
  <si>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</si>
  <si>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</si>
  <si>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</si>
  <si>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</si>
  <si>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</si>
  <si>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</si>
  <si>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</si>
  <si>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</si>
  <si>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</si>
  <si>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</si>
  <si>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</si>
  <si>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</si>
  <si>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</si>
  <si>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</si>
  <si>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</si>
  <si>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</si>
  <si>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</si>
  <si>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</si>
  <si>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</si>
  <si>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</si>
  <si>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</si>
  <si>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</si>
  <si>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</si>
  <si>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</si>
  <si>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</si>
  <si>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</si>
  <si>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</si>
  <si>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</si>
  <si>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</si>
  <si>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</si>
  <si>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</si>
  <si>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</si>
  <si>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</si>
  <si>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</si>
  <si>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</si>
  <si>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</si>
  <si>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</si>
  <si>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</si>
  <si>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</si>
  <si>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</si>
  <si>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</si>
  <si>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</si>
  <si>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</si>
  <si>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</si>
  <si>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</si>
  <si>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</si>
  <si>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</si>
  <si>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</si>
  <si>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</si>
  <si>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</si>
  <si>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</si>
  <si>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</si>
  <si>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</si>
  <si>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</si>
  <si>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</si>
  <si>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</si>
  <si>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</si>
  <si>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</si>
  <si>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</si>
  <si>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</si>
  <si>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</si>
  <si>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</si>
  <si>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</si>
  <si>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</si>
  <si>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</si>
  <si>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</si>
  <si>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</si>
  <si>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</si>
  <si>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</si>
  <si>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</si>
  <si>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</si>
  <si>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</si>
  <si>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</si>
  <si>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</si>
  <si>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</si>
  <si>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</si>
  <si>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</si>
  <si>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</si>
  <si>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</si>
  <si>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</si>
  <si>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</si>
  <si>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</si>
  <si>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</si>
  <si>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</si>
  <si>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</si>
  <si>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</si>
  <si>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</si>
  <si>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</si>
  <si>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</si>
  <si>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</si>
  <si>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</si>
  <si>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</si>
  <si>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</si>
  <si>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</si>
  <si>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</si>
  <si>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</si>
  <si>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</si>
  <si>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</si>
  <si>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</si>
  <si>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</si>
  <si>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</si>
  <si>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</si>
  <si>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</si>
  <si>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</si>
  <si>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</si>
  <si>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</si>
  <si>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</si>
  <si>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</si>
  <si>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</si>
  <si>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</si>
  <si>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</si>
  <si>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</si>
  <si>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</si>
  <si>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</si>
  <si>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</si>
  <si>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</si>
  <si>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</si>
  <si>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</si>
  <si>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</si>
  <si>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</si>
  <si>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</si>
  <si>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</si>
  <si>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</si>
  <si>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</si>
  <si>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</si>
  <si>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</si>
  <si>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</si>
  <si>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</si>
  <si>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</si>
  <si>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</si>
  <si>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</si>
  <si>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</si>
  <si>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</si>
  <si>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</si>
  <si>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</si>
  <si>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</si>
  <si>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</si>
  <si>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</si>
  <si>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</si>
  <si>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</si>
  <si>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</si>
  <si>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</si>
  <si>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</si>
  <si>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</si>
  <si>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</si>
  <si>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</si>
  <si>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</si>
  <si>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</si>
  <si>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</si>
  <si>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</si>
  <si>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</si>
  <si>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</si>
  <si>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</si>
  <si>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</si>
  <si>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</si>
  <si>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</si>
  <si>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</si>
  <si>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</si>
  <si>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</si>
  <si>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</si>
  <si>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</si>
  <si>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</si>
  <si>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</si>
  <si>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</si>
  <si>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</si>
  <si>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</si>
  <si>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</si>
  <si>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</si>
  <si>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</si>
  <si>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</si>
  <si>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</si>
  <si>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</si>
  <si>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</si>
  <si>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</si>
  <si>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</si>
  <si>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</si>
  <si>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</si>
  <si>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</si>
  <si>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</si>
  <si>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</si>
  <si>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</si>
  <si>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</si>
  <si>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</si>
  <si>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</si>
  <si>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</si>
  <si>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</si>
  <si>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</si>
  <si>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</si>
  <si>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</si>
  <si>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</si>
  <si>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</si>
  <si>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</si>
  <si>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</si>
  <si>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</si>
  <si>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</si>
  <si>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</si>
  <si>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</si>
  <si>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</si>
  <si>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</si>
  <si>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</si>
  <si>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</si>
  <si>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</si>
  <si>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</si>
  <si>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</si>
  <si>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</si>
  <si>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</si>
  <si>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</si>
  <si>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</si>
  <si>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</si>
  <si>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</si>
  <si>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</si>
  <si>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</si>
  <si>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</si>
  <si>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</si>
  <si>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</si>
  <si>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</si>
  <si>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</si>
  <si>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</si>
  <si>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</si>
  <si>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</si>
  <si>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</si>
  <si>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</si>
  <si>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</si>
  <si>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</si>
  <si>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</si>
  <si>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</si>
  <si>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</si>
  <si>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</si>
  <si>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</si>
  <si>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</si>
  <si>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</si>
  <si>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</si>
  <si>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</si>
  <si>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</si>
  <si>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</si>
  <si>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</si>
  <si>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</si>
  <si>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</si>
  <si>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</si>
  <si>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</si>
  <si>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</si>
  <si>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</si>
  <si>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</si>
  <si>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</si>
  <si>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</si>
  <si>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</si>
  <si>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</si>
  <si>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</si>
  <si>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</si>
  <si>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</si>
  <si>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</si>
  <si>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</si>
  <si>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</si>
  <si>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</si>
  <si>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</si>
  <si>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</si>
  <si>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</si>
  <si>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</si>
  <si>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</si>
  <si>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</si>
  <si>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</si>
  <si>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</si>
  <si>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</si>
  <si>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</si>
  <si>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</si>
  <si>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</si>
  <si>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</si>
  <si>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</si>
  <si>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</si>
  <si>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</si>
  <si>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</si>
  <si>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</si>
  <si>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</si>
  <si>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</si>
  <si>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</si>
  <si>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</si>
  <si>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</si>
  <si>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</si>
  <si>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</si>
  <si>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</si>
  <si>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</si>
  <si>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</si>
  <si>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</si>
  <si>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</si>
  <si>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</si>
  <si>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</si>
  <si>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</si>
  <si>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</si>
  <si>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</si>
  <si>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</si>
  <si>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</si>
  <si>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</si>
  <si>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</si>
  <si>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</si>
  <si>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</si>
  <si>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</si>
  <si>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</si>
  <si>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</si>
  <si>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</si>
  <si>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</si>
  <si>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</si>
  <si>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</si>
  <si>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</si>
  <si>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</si>
  <si>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</si>
  <si>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</si>
  <si>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</si>
  <si>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</si>
  <si>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</si>
  <si>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</si>
  <si>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</si>
  <si>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</si>
  <si>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</si>
  <si>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</si>
  <si>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</si>
  <si>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</si>
  <si>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</si>
  <si>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</si>
  <si>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</si>
  <si>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</si>
  <si>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</si>
  <si>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</si>
  <si>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</si>
  <si>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</si>
  <si>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</si>
  <si>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</si>
  <si>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</si>
  <si>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</si>
  <si>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</si>
  <si>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</si>
  <si>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</si>
  <si>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</si>
  <si>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</si>
  <si>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</si>
  <si>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</si>
  <si>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</si>
  <si>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</si>
  <si>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</si>
  <si>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</si>
  <si>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</si>
  <si>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</si>
  <si>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</si>
  <si>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</si>
  <si>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</si>
  <si>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</si>
  <si>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</si>
  <si>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</si>
  <si>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</si>
  <si>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</si>
  <si>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</si>
  <si>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</si>
  <si>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</si>
  <si>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</si>
  <si>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</si>
  <si>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</si>
  <si>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</si>
  <si>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</si>
  <si>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</si>
  <si>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</si>
  <si>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</si>
  <si>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</si>
  <si>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</si>
  <si>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</si>
  <si>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</si>
  <si>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</si>
  <si>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</si>
  <si>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</si>
  <si>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</si>
  <si>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</si>
  <si>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</si>
  <si>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</si>
  <si>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</si>
  <si>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</si>
  <si>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</si>
  <si>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</si>
  <si>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</si>
  <si>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</si>
  <si>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</si>
  <si>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</si>
  <si>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</si>
  <si>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</si>
  <si>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</si>
  <si>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</si>
  <si>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</si>
  <si>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</si>
  <si>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</si>
  <si>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</si>
  <si>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</si>
  <si>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</si>
  <si>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</si>
  <si>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</si>
  <si>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</si>
  <si>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</si>
  <si>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</si>
  <si>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</si>
  <si>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</si>
  <si>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</si>
  <si>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</si>
  <si>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</si>
  <si>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</si>
  <si>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</si>
  <si>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</si>
  <si>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</si>
  <si>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</si>
  <si>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</si>
  <si>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</si>
  <si>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</si>
  <si>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</si>
  <si>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</si>
  <si>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</si>
  <si>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</si>
  <si>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</si>
  <si>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</si>
  <si>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</si>
  <si>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</si>
  <si>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</si>
  <si>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</si>
  <si>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</si>
  <si>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</si>
  <si>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</si>
  <si>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</si>
  <si>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</si>
  <si>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</si>
  <si>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</si>
  <si>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</si>
  <si>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</si>
  <si>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</si>
  <si>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</si>
  <si>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</si>
  <si>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</si>
  <si>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</si>
  <si>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</si>
  <si>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</si>
  <si>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</si>
  <si>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</si>
  <si>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</si>
  <si>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</si>
  <si>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</si>
  <si>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</si>
  <si>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</si>
  <si>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</si>
  <si>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</si>
  <si>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</si>
  <si>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</si>
  <si>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</si>
  <si>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</si>
  <si>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</si>
  <si>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</si>
  <si>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</si>
  <si>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</si>
  <si>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</si>
  <si>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</si>
  <si>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</si>
  <si>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</si>
  <si>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</si>
  <si>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</si>
  <si>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</si>
  <si>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</si>
  <si>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</si>
  <si>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</si>
  <si>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</si>
  <si>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</si>
  <si>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</si>
  <si>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</si>
  <si>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</si>
  <si>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</si>
  <si>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</si>
  <si>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</si>
  <si>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</si>
  <si>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</si>
  <si>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</si>
  <si>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</si>
  <si>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</si>
  <si>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</si>
  <si>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</si>
  <si>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</si>
  <si>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</si>
  <si>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</si>
  <si>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</si>
  <si>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</si>
  <si>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</si>
  <si>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</si>
  <si>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</si>
  <si>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</si>
  <si>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</si>
  <si>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</si>
  <si>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</si>
  <si>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</si>
  <si>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</si>
  <si>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</si>
  <si>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</si>
  <si>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</si>
  <si>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</si>
  <si>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</si>
  <si>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</si>
  <si>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</si>
  <si>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</si>
  <si>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</si>
  <si>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</si>
  <si>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</si>
  <si>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</si>
  <si>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</si>
  <si>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</si>
  <si>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</si>
  <si>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</si>
  <si>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</si>
  <si>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</si>
  <si>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</si>
  <si>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</si>
  <si>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</si>
  <si>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</si>
  <si>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</si>
  <si>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</si>
  <si>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</si>
  <si>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</si>
  <si>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</si>
  <si>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</si>
  <si>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</si>
  <si>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</si>
  <si>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</si>
  <si>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</si>
  <si>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</si>
  <si>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</si>
  <si>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</si>
  <si>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</si>
  <si>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</si>
  <si>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</si>
  <si>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</si>
  <si>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</si>
  <si>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</si>
  <si>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</si>
  <si>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</si>
  <si>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</si>
  <si>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</si>
  <si>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</si>
  <si>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</si>
  <si>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</si>
  <si>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</si>
  <si>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</si>
  <si>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</si>
  <si>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</si>
  <si>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</si>
  <si>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</si>
  <si>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</si>
  <si>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</si>
  <si>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</si>
  <si>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</si>
  <si>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</si>
  <si>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</si>
  <si>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</si>
  <si>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</si>
  <si>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</si>
  <si>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</si>
  <si>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</si>
  <si>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</si>
  <si>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</si>
  <si>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</si>
  <si>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</si>
  <si>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</si>
  <si>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</si>
  <si>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</si>
  <si>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</si>
  <si>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</si>
  <si>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</si>
  <si>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</si>
  <si>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</si>
  <si>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</si>
  <si>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</si>
  <si>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</si>
  <si>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</si>
  <si>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</si>
  <si>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</si>
  <si>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</si>
  <si>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</si>
  <si>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</si>
  <si>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</si>
  <si>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</si>
  <si>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</si>
  <si>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</si>
  <si>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</si>
  <si>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</si>
  <si>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</si>
  <si>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</si>
  <si>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</si>
  <si>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</si>
  <si>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</si>
  <si>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</si>
  <si>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</si>
  <si>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</si>
  <si>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</si>
  <si>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</si>
  <si>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</si>
  <si>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</si>
  <si>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</si>
  <si>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</si>
  <si>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</si>
  <si>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</si>
  <si>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</si>
  <si>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</si>
  <si>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</si>
  <si>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</si>
  <si>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</si>
  <si>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</si>
  <si>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</si>
  <si>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</si>
  <si>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</si>
  <si>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</si>
  <si>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</si>
  <si>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</si>
  <si>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</si>
  <si>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</si>
  <si>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</si>
  <si>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</si>
  <si>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</si>
  <si>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</si>
  <si>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</si>
  <si>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</si>
  <si>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</si>
  <si>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</si>
  <si>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</si>
  <si>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</si>
  <si>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</si>
  <si>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</si>
  <si>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</si>
  <si>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</si>
  <si>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</si>
  <si>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</si>
  <si>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</si>
  <si>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</si>
  <si>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</si>
  <si>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</si>
  <si>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</si>
  <si>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</si>
  <si>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</si>
  <si>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</si>
  <si>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</si>
  <si>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</si>
  <si>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</si>
  <si>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</si>
  <si>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</si>
  <si>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</si>
  <si>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</si>
  <si>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</si>
  <si>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</si>
  <si>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</si>
  <si>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</si>
  <si>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</si>
  <si>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</si>
  <si>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</si>
  <si>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</si>
  <si>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</si>
  <si>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</si>
  <si>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</si>
  <si>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</si>
  <si>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</si>
  <si>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</si>
  <si>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</si>
  <si>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</si>
  <si>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</si>
  <si>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</si>
  <si>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</si>
  <si>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</si>
  <si>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</si>
  <si>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</si>
  <si>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</si>
  <si>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</si>
  <si>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</si>
  <si>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</si>
  <si>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</si>
  <si>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</si>
  <si>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</si>
  <si>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</si>
  <si>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</si>
  <si>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</si>
  <si>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</si>
  <si>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</si>
  <si>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</si>
  <si>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</si>
  <si>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</si>
  <si>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</si>
  <si>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</si>
  <si>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</si>
  <si>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</si>
  <si>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</si>
  <si>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</si>
  <si>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</si>
  <si>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</si>
  <si>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</si>
  <si>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</si>
  <si>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</si>
  <si>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</si>
  <si>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</si>
  <si>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</si>
  <si>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</si>
  <si>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</si>
  <si>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</si>
  <si>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</si>
  <si>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</si>
  <si>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</si>
  <si>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</si>
  <si>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</si>
  <si>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</si>
  <si>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</si>
  <si>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</si>
  <si>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</si>
  <si>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</si>
  <si>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</si>
  <si>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</si>
  <si>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</si>
  <si>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</si>
  <si>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</si>
  <si>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</si>
  <si>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</si>
  <si>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</si>
  <si>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</si>
  <si>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</si>
  <si>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</si>
  <si>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</si>
  <si>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</si>
  <si>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</si>
  <si>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</si>
  <si>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</si>
  <si>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</si>
  <si>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</si>
  <si>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</si>
  <si>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</si>
  <si>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</si>
  <si>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</si>
  <si>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</si>
  <si>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</si>
  <si>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</si>
  <si>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</si>
  <si>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</si>
  <si>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</si>
  <si>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</si>
  <si>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</si>
  <si>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</si>
  <si>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</si>
  <si>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</si>
  <si>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</si>
  <si>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</si>
  <si>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</si>
  <si>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</si>
  <si>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</si>
  <si>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</si>
  <si>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</si>
  <si>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</si>
  <si>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</si>
  <si>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</si>
  <si>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</si>
  <si>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</si>
  <si>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</si>
  <si>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</si>
  <si>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</si>
  <si>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</si>
  <si>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</si>
  <si>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</si>
  <si>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</si>
  <si>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</si>
  <si>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</si>
  <si>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</si>
  <si>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</si>
  <si>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</si>
  <si>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</si>
  <si>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</si>
  <si>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</si>
  <si>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</si>
  <si>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</si>
  <si>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</si>
  <si>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</si>
  <si>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</si>
  <si>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</si>
  <si>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</si>
  <si>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</si>
  <si>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</si>
  <si>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</si>
  <si>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</si>
  <si>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</si>
  <si>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</si>
  <si>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</si>
  <si>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</si>
  <si>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</si>
  <si>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</si>
  <si>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</si>
  <si>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</si>
  <si>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</si>
  <si>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</si>
  <si>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</si>
  <si>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</si>
  <si>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</si>
  <si>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</si>
  <si>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</si>
  <si>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</si>
  <si>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</si>
  <si>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</si>
  <si>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</si>
  <si>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</si>
  <si>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</si>
  <si>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</si>
  <si>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</si>
  <si>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</si>
  <si>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</si>
  <si>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</si>
  <si>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</si>
  <si>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</si>
  <si>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</si>
  <si>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</si>
  <si>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</si>
  <si>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</si>
  <si>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</si>
  <si>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</si>
  <si>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</si>
  <si>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</si>
  <si>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</si>
  <si>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</si>
  <si>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</si>
  <si>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</si>
  <si>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</si>
  <si>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</si>
  <si>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</si>
  <si>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</si>
  <si>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</si>
  <si>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</si>
  <si>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</si>
  <si>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</si>
  <si>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</si>
  <si>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</si>
  <si>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</si>
  <si>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</si>
  <si>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</si>
  <si>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</si>
  <si>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</si>
  <si>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</si>
  <si>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</si>
  <si>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</si>
  <si>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</si>
  <si>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</si>
  <si>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</si>
  <si>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</si>
  <si>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</si>
  <si>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</si>
  <si>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</si>
  <si>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</si>
  <si>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</si>
  <si>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</si>
  <si>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</si>
  <si>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</si>
  <si>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</si>
  <si>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</si>
  <si>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</si>
  <si>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</si>
  <si>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</si>
  <si>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</si>
  <si>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</si>
  <si>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</si>
  <si>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</si>
  <si>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</si>
  <si>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</si>
  <si>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</si>
  <si>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</si>
  <si>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</si>
  <si>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</si>
  <si>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</si>
  <si>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</si>
  <si>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</si>
  <si>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</si>
  <si>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</si>
  <si>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</si>
  <si>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</si>
  <si>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</si>
  <si>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</si>
  <si>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</si>
  <si>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</si>
  <si>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</si>
  <si>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</si>
  <si>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</si>
  <si>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</si>
  <si>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</si>
  <si>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</si>
  <si>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</si>
  <si>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</si>
  <si>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</si>
  <si>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</si>
  <si>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</si>
  <si>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</si>
  <si>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</si>
  <si>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</si>
  <si>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</si>
  <si>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</si>
  <si>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</si>
  <si>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</si>
  <si>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</si>
  <si>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</si>
  <si>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</si>
  <si>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</si>
  <si>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</si>
  <si>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</si>
  <si>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</si>
  <si>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</si>
  <si>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</si>
  <si>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</si>
  <si>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</si>
  <si>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</si>
  <si>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</si>
  <si>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</si>
  <si>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</si>
  <si>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</si>
  <si>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</si>
  <si>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</si>
  <si>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</si>
  <si>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</si>
  <si>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</si>
  <si>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</si>
  <si>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</si>
  <si>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</si>
  <si>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</si>
  <si>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</si>
  <si>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</si>
  <si>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</si>
  <si>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</si>
  <si>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</si>
  <si>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</si>
  <si>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</si>
  <si>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</si>
  <si>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</si>
  <si>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</si>
  <si>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</si>
  <si>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</si>
  <si>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</si>
  <si>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</si>
  <si>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</si>
  <si>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</si>
  <si>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</si>
  <si>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</si>
  <si>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</si>
  <si>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</si>
  <si>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</si>
  <si>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</si>
  <si>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</si>
  <si>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</si>
  <si>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</si>
  <si>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</si>
  <si>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</si>
  <si>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</si>
  <si>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</si>
  <si>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</si>
  <si>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</si>
  <si>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</si>
  <si>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</si>
  <si>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</si>
  <si>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</si>
  <si>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</si>
  <si>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</si>
  <si>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</si>
  <si>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</si>
  <si>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</si>
  <si>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</si>
  <si>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</si>
  <si>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</si>
  <si>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</si>
  <si>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</si>
  <si>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</si>
  <si>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</si>
  <si>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</si>
  <si>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</si>
  <si>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</si>
  <si>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</si>
  <si>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</si>
  <si>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</si>
  <si>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</si>
  <si>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</si>
  <si>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</si>
  <si>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</si>
  <si>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</si>
  <si>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</si>
  <si>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</si>
  <si>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</si>
  <si>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</si>
  <si>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</si>
  <si>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</si>
  <si>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</si>
  <si>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</si>
  <si>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</si>
  <si>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</si>
  <si>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</si>
  <si>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</si>
  <si>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</si>
  <si>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</si>
  <si>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</si>
  <si>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</si>
  <si>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</si>
  <si>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</si>
  <si>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</si>
  <si>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</si>
  <si>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</si>
  <si>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</si>
  <si>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</si>
  <si>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</si>
  <si>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</si>
  <si>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</si>
  <si>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</si>
  <si>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</si>
  <si>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</si>
  <si>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</si>
  <si>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</si>
  <si>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</si>
  <si>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</si>
  <si>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</si>
  <si>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</si>
  <si>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</si>
  <si>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</si>
  <si>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</si>
  <si>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</si>
  <si>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</si>
  <si>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</si>
  <si>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</si>
  <si>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</si>
  <si>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</si>
  <si>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</si>
  <si>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</si>
  <si>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</si>
  <si>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</si>
  <si>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</si>
  <si>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</si>
  <si>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</si>
  <si>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</si>
  <si>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</si>
  <si>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</si>
  <si>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</si>
  <si>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</si>
  <si>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</si>
  <si>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</si>
  <si>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</si>
  <si>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</si>
  <si>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</si>
  <si>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</si>
  <si>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</si>
  <si>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</si>
  <si>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</si>
  <si>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</si>
  <si>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</si>
  <si>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</si>
  <si>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</si>
  <si>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</si>
  <si>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</si>
  <si>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</si>
  <si>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</si>
  <si>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</si>
  <si>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</si>
  <si>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</si>
  <si>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</si>
  <si>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</si>
  <si>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</si>
  <si>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</si>
  <si>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</si>
  <si>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</si>
  <si>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</si>
  <si>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</si>
  <si>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</si>
  <si>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</si>
  <si>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</si>
  <si>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</si>
  <si>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</si>
  <si>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</si>
  <si>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</si>
  <si>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</si>
  <si>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</si>
  <si>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</si>
  <si>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</si>
  <si>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</si>
  <si>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</si>
  <si>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</si>
  <si>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</si>
  <si>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</si>
  <si>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</si>
  <si>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</si>
  <si>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</si>
  <si>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</si>
  <si>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</si>
  <si>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</si>
  <si>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</si>
  <si>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</si>
  <si>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</si>
  <si>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</si>
  <si>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</si>
  <si>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</si>
  <si>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</si>
  <si>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</si>
  <si>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</si>
  <si>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</si>
  <si>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</si>
  <si>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</si>
  <si>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</si>
  <si>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</si>
  <si>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</si>
  <si>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</si>
  <si>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</si>
  <si>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</si>
  <si>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</si>
  <si>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</si>
  <si>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</si>
  <si>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</si>
  <si>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</si>
  <si>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</si>
  <si>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</si>
  <si>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</si>
  <si>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</si>
  <si>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</si>
  <si>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</si>
  <si>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</si>
  <si>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</si>
  <si>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</si>
  <si>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</si>
  <si>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</si>
  <si>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</si>
  <si>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</si>
  <si>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</si>
  <si>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</si>
  <si>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</si>
  <si>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</si>
  <si>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</si>
  <si>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</si>
  <si>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</si>
  <si>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</si>
  <si>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</si>
  <si>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</si>
  <si>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</si>
  <si>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</si>
  <si>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</si>
  <si>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</si>
  <si>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</si>
  <si>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</si>
  <si>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</si>
  <si>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</si>
  <si>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</si>
  <si>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</si>
  <si>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</si>
  <si>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</si>
  <si>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</si>
  <si>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</si>
  <si>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</si>
  <si>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</si>
  <si>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</si>
  <si>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</si>
  <si>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</si>
  <si>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</si>
  <si>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</si>
  <si>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</si>
  <si>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</si>
  <si>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</si>
  <si>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</si>
  <si>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</si>
  <si>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</si>
  <si>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</si>
  <si>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</si>
  <si>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</si>
  <si>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</si>
  <si>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</si>
  <si>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</si>
  <si>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</si>
  <si>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</si>
  <si>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</si>
  <si>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</si>
  <si>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</si>
  <si>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</si>
  <si>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</si>
  <si>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</si>
  <si>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</si>
  <si>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</si>
  <si>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</si>
  <si>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</si>
  <si>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</si>
  <si>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</si>
  <si>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</si>
  <si>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</si>
  <si>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</si>
  <si>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</si>
  <si>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</si>
  <si>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</si>
  <si>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</si>
  <si>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</si>
  <si>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</si>
  <si>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</si>
  <si>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</si>
  <si>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</si>
  <si>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</si>
  <si>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</si>
  <si>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</si>
  <si>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</si>
  <si>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</si>
  <si>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</si>
  <si>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</si>
  <si>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</si>
  <si>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</si>
  <si>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</si>
  <si>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</si>
  <si>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</si>
  <si>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</si>
  <si>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</si>
  <si>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</si>
  <si>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</si>
  <si>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</si>
  <si>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</si>
  <si>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</si>
  <si>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</si>
  <si>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</si>
  <si>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</si>
  <si>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</si>
  <si>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</si>
  <si>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</si>
  <si>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</si>
  <si>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</si>
  <si>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</si>
  <si>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</si>
  <si>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</si>
  <si>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</si>
  <si>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</si>
  <si>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</si>
  <si>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</si>
  <si>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</si>
  <si>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</si>
  <si>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</si>
  <si>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</si>
  <si>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</si>
  <si>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</si>
  <si>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</si>
  <si>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</si>
  <si>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</si>
  <si>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</si>
  <si>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</si>
  <si>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</si>
  <si>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</si>
  <si>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</si>
  <si>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</si>
  <si>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</si>
  <si>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</si>
  <si>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</si>
  <si>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</si>
  <si>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</si>
  <si>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</si>
  <si>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</si>
  <si>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</si>
  <si>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</si>
  <si>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</si>
  <si>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</si>
  <si>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</si>
  <si>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</si>
  <si>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</si>
  <si>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</si>
  <si>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</si>
  <si>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</si>
  <si>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</si>
  <si>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</si>
  <si>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</si>
  <si>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</si>
  <si>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</si>
  <si>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</si>
  <si>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</si>
  <si>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</si>
  <si>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</si>
  <si>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</si>
  <si>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</si>
  <si>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</si>
  <si>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</si>
  <si>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</si>
  <si>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</si>
  <si>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</si>
  <si>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</si>
  <si>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</si>
  <si>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</si>
  <si>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</si>
  <si>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</si>
  <si>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</si>
  <si>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</si>
  <si>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</si>
  <si>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</si>
  <si>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</si>
  <si>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</si>
  <si>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</si>
  <si>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</si>
  <si>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</si>
  <si>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</si>
  <si>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</si>
  <si>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</si>
  <si>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</si>
  <si>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</si>
  <si>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</si>
  <si>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</si>
  <si>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</si>
  <si>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</si>
  <si>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</si>
  <si>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</si>
  <si>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</si>
  <si>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</si>
  <si>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</si>
  <si>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</si>
  <si>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</si>
  <si>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</si>
  <si>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</si>
  <si>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</si>
  <si>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</si>
  <si>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</si>
  <si>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</si>
  <si>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</si>
  <si>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</si>
  <si>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</si>
  <si>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</si>
  <si>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</si>
  <si>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</si>
  <si>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</si>
  <si>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</si>
  <si>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</si>
  <si>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</si>
  <si>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</si>
  <si>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</si>
  <si>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</si>
  <si>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</si>
  <si>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</si>
  <si>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</si>
  <si>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</si>
  <si>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</si>
  <si>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</si>
  <si>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</si>
  <si>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</si>
  <si>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</si>
  <si>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</si>
  <si>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</si>
  <si>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</si>
  <si>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</si>
  <si>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</si>
  <si>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</si>
  <si>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</si>
  <si>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</si>
  <si>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</si>
  <si>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</si>
  <si>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</si>
  <si>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</si>
  <si>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</si>
  <si>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</si>
  <si>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</si>
  <si>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</si>
  <si>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</si>
  <si>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</si>
  <si>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</si>
  <si>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</si>
  <si>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</si>
  <si>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</si>
  <si>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</si>
  <si>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</si>
  <si>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</si>
  <si>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</si>
  <si>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</si>
  <si>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</si>
  <si>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</si>
  <si>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</si>
  <si>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</si>
  <si>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</si>
  <si>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</si>
  <si>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</si>
  <si>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</si>
  <si>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</si>
  <si>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</si>
  <si>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</si>
  <si>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</si>
  <si>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</si>
  <si>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</si>
  <si>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</si>
  <si>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</si>
  <si>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</si>
  <si>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</si>
  <si>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</si>
  <si>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</si>
  <si>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</si>
  <si>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</si>
  <si>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</si>
  <si>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</si>
  <si>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</si>
  <si>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</si>
  <si>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</si>
  <si>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</si>
  <si>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</si>
  <si>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</si>
  <si>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</si>
  <si>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</si>
  <si>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</si>
  <si>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</si>
  <si>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</si>
  <si>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</si>
  <si>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</si>
  <si>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</si>
  <si>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</si>
  <si>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</si>
  <si>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</si>
  <si>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</si>
  <si>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</si>
  <si>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</si>
  <si>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</si>
  <si>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</si>
  <si>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</si>
  <si>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</si>
  <si>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</si>
  <si>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</si>
  <si>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</si>
  <si>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</si>
  <si>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</si>
  <si>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</si>
  <si>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</si>
  <si>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</si>
  <si>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</si>
  <si>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</si>
  <si>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</si>
  <si>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</si>
  <si>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</si>
  <si>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</si>
  <si>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</si>
  <si>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</si>
  <si>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</si>
  <si>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</si>
  <si>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</si>
  <si>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</si>
  <si>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</si>
  <si>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</si>
  <si>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</si>
  <si>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</si>
  <si>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</si>
  <si>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</si>
  <si>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</si>
  <si>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</si>
  <si>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</si>
  <si>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</si>
  <si>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</si>
  <si>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</si>
  <si>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</si>
  <si>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</si>
  <si>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</si>
  <si>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</si>
  <si>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</si>
  <si>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</si>
  <si>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</si>
  <si>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</si>
  <si>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</si>
  <si>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</si>
  <si>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</si>
  <si>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</si>
  <si>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</si>
  <si>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</si>
  <si>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</si>
  <si>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</si>
  <si>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</si>
  <si>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</si>
  <si>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</si>
  <si>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</si>
  <si>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</si>
  <si>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</si>
  <si>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</si>
  <si>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</si>
  <si>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</si>
  <si>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</si>
  <si>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</si>
  <si>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</si>
  <si>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</si>
  <si>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</si>
  <si>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</si>
  <si>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</si>
  <si>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</si>
  <si>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</si>
  <si>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</si>
  <si>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</si>
  <si>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</si>
  <si>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</si>
  <si>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</si>
  <si>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</si>
  <si>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</si>
  <si>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</si>
  <si>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</si>
  <si>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</si>
  <si>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</si>
  <si>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</si>
  <si>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</si>
  <si>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</si>
  <si>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</si>
  <si>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</si>
  <si>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</si>
  <si>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</si>
  <si>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</si>
  <si>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</si>
  <si>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</si>
  <si>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</si>
  <si>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</si>
  <si>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</si>
  <si>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</si>
  <si>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</si>
  <si>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</si>
  <si>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</si>
  <si>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</si>
  <si>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</si>
  <si>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</si>
  <si>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</si>
  <si>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</si>
  <si>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</si>
  <si>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</si>
  <si>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</si>
  <si>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</si>
  <si>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</si>
  <si>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</si>
  <si>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</si>
  <si>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</si>
  <si>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</si>
  <si>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</si>
  <si>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</si>
  <si>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</si>
  <si>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</si>
  <si>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</si>
  <si>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</si>
  <si>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</si>
  <si>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</si>
  <si>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</si>
  <si>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</si>
  <si>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</si>
  <si>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</si>
  <si>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</si>
  <si>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</si>
  <si>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</si>
  <si>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</si>
  <si>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</si>
  <si>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</si>
  <si>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</si>
  <si>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</si>
  <si>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</si>
  <si>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</si>
  <si>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</si>
  <si>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</si>
  <si>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</si>
  <si>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</si>
  <si>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</si>
  <si>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</si>
  <si>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</si>
  <si>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</si>
  <si>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</si>
  <si>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</si>
  <si>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</si>
  <si>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</si>
  <si>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</si>
  <si>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</si>
  <si>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</si>
  <si>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</si>
  <si>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</si>
  <si>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</si>
  <si>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</si>
  <si>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</si>
  <si>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</si>
  <si>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</si>
  <si>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</si>
  <si>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</si>
  <si>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</si>
  <si>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</si>
  <si>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</si>
  <si>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</si>
  <si>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</si>
  <si>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</si>
  <si>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</si>
  <si>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</si>
  <si>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</si>
  <si>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</si>
  <si>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</si>
  <si>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</si>
  <si>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</si>
  <si>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</si>
  <si>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</si>
  <si>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</si>
  <si>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</si>
  <si>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</si>
  <si>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</si>
  <si>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</si>
  <si>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</si>
  <si>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</si>
  <si>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</si>
  <si>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</si>
  <si>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</si>
  <si>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</si>
  <si>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</si>
  <si>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</si>
  <si>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</si>
  <si>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</si>
  <si>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</si>
  <si>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</si>
  <si>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</si>
  <si>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</si>
  <si>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</si>
  <si>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</si>
  <si>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</si>
  <si>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</si>
  <si>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</si>
  <si>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</si>
  <si>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</si>
  <si>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</si>
  <si>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</si>
  <si>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</si>
  <si>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</si>
  <si>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</si>
  <si>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</si>
  <si>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</si>
  <si>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</si>
  <si>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</si>
  <si>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</si>
  <si>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</si>
  <si>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</si>
  <si>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</si>
  <si>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</si>
  <si>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</si>
  <si>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</si>
  <si>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</si>
  <si>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</si>
  <si>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</si>
  <si>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</si>
  <si>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</si>
  <si>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</si>
  <si>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</si>
  <si>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</si>
  <si>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</si>
  <si>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</si>
  <si>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</si>
  <si>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</si>
  <si>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</si>
  <si>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</si>
  <si>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</si>
  <si>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</si>
  <si>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</si>
  <si>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</si>
  <si>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</si>
  <si>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</si>
  <si>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</si>
  <si>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</si>
  <si>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</si>
  <si>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</si>
  <si>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</si>
  <si>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</si>
  <si>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</si>
  <si>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</si>
  <si>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</si>
  <si>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</si>
  <si>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</si>
  <si>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</si>
  <si>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</si>
  <si>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</si>
  <si>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</si>
  <si>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</si>
  <si>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</si>
  <si>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</si>
  <si>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</si>
  <si>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</si>
  <si>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</si>
  <si>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</si>
  <si>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</si>
  <si>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</si>
  <si>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</si>
  <si>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</si>
  <si>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</si>
  <si>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</si>
  <si>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</si>
  <si>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</si>
  <si>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</si>
  <si>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</si>
  <si>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</si>
  <si>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</si>
  <si>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</si>
  <si>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</si>
  <si>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</si>
  <si>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</si>
  <si>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</si>
  <si>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</si>
  <si>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</si>
  <si>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</si>
  <si>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</si>
  <si>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</si>
  <si>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</si>
  <si>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</si>
  <si>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</si>
  <si>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</si>
  <si>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</si>
  <si>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</si>
  <si>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</si>
  <si>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</si>
  <si>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</si>
  <si>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</si>
  <si>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</si>
  <si>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</si>
  <si>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</si>
  <si>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</si>
  <si>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</si>
  <si>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</si>
  <si>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</si>
  <si>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</si>
  <si>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</si>
  <si>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</si>
  <si>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</si>
  <si>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</si>
  <si>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</si>
  <si>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</si>
  <si>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</si>
  <si>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</si>
  <si>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</si>
  <si>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</si>
  <si>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</si>
  <si>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</si>
  <si>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</si>
  <si>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</si>
  <si>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</si>
  <si>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</si>
  <si>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</si>
  <si>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</si>
  <si>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</si>
  <si>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</si>
  <si>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</si>
  <si>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</si>
  <si>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</si>
  <si>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</si>
  <si>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</si>
  <si>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</si>
  <si>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</si>
  <si>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</si>
  <si>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</si>
  <si>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</si>
  <si>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</si>
  <si>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</si>
  <si>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</si>
  <si>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</si>
  <si>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</si>
  <si>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</si>
  <si>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</si>
  <si>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</si>
  <si>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</si>
  <si>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</si>
  <si>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</si>
  <si>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</si>
  <si>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</si>
  <si>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</si>
  <si>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</si>
  <si>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</si>
  <si>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</si>
  <si>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</si>
  <si>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</si>
  <si>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</si>
  <si>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</si>
  <si>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</si>
  <si>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</si>
  <si>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</si>
  <si>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</si>
  <si>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</si>
  <si>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</si>
  <si>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</si>
  <si>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</si>
  <si>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</si>
  <si>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</si>
  <si>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</si>
  <si>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</si>
  <si>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</si>
  <si>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</si>
  <si>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</si>
  <si>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</si>
  <si>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</si>
  <si>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</si>
  <si>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</si>
  <si>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</si>
  <si>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</si>
  <si>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</si>
  <si>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</si>
  <si>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</si>
  <si>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</si>
  <si>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</si>
  <si>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</si>
  <si>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</si>
  <si>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</si>
  <si>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</si>
  <si>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</si>
  <si>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</si>
  <si>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</si>
  <si>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</si>
  <si>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</si>
  <si>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</si>
  <si>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</si>
  <si>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</si>
  <si>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</si>
  <si>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</si>
  <si>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</si>
  <si>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</si>
  <si>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</si>
  <si>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</si>
  <si>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</si>
  <si>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</si>
  <si>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</si>
  <si>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</si>
  <si>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</si>
  <si>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</si>
  <si>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</si>
  <si>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</si>
  <si>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</si>
  <si>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</si>
  <si>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</si>
  <si>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</si>
  <si>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</si>
  <si>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</si>
  <si>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</si>
  <si>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</si>
  <si>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</si>
  <si>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</si>
  <si>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</si>
  <si>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</si>
  <si>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</si>
  <si>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</si>
  <si>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</si>
  <si>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</si>
  <si>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</si>
  <si>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</si>
  <si>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</si>
  <si>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</si>
  <si>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</si>
  <si>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</si>
  <si>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</si>
  <si>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</si>
  <si>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</si>
  <si>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</si>
  <si>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</si>
  <si>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</si>
  <si>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</si>
  <si>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</si>
  <si>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</si>
  <si>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</si>
  <si>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</si>
  <si>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</si>
  <si>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</si>
  <si>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</si>
  <si>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</si>
  <si>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</si>
  <si>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</si>
  <si>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</si>
  <si>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</si>
  <si>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</si>
  <si>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</si>
  <si>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</si>
  <si>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</si>
  <si>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</si>
  <si>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</si>
  <si>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</si>
  <si>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</si>
  <si>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</si>
  <si>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</si>
  <si>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</si>
  <si>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</si>
  <si>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</si>
  <si>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</si>
  <si>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</si>
  <si>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</si>
  <si>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</si>
  <si>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</si>
  <si>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</si>
  <si>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</si>
  <si>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</si>
  <si>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</si>
  <si>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</si>
  <si>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</si>
  <si>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</si>
  <si>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</si>
  <si>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</si>
  <si>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</si>
  <si>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</si>
  <si>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</si>
  <si>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</si>
  <si>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</si>
  <si>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</si>
  <si>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</si>
  <si>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</si>
  <si>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</si>
  <si>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</si>
  <si>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</si>
  <si>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</si>
  <si>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</si>
  <si>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</si>
  <si>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</si>
  <si>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</si>
  <si>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</si>
  <si>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</si>
  <si>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</si>
  <si>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</si>
  <si>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</si>
  <si>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</si>
  <si>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</si>
  <si>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</si>
  <si>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</si>
  <si>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</si>
  <si>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</si>
  <si>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</si>
  <si>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</si>
  <si>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</si>
  <si>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</si>
  <si>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</si>
  <si>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</si>
  <si>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</si>
  <si>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</si>
  <si>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</si>
  <si>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</si>
  <si>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</si>
  <si>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</si>
  <si>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</si>
  <si>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</si>
  <si>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</si>
  <si>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</si>
  <si>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</si>
  <si>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PCM-20251108-00001789</t>
  </si>
  <si>
    <t>Site have access night issue site located at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</si>
  <si>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</si>
  <si>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</si>
  <si>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</si>
  <si>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</si>
  <si>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</si>
  <si>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</si>
  <si>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</si>
  <si>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</si>
  <si>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</si>
  <si>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</si>
  <si>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</si>
  <si>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</si>
  <si>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</si>
  <si>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</si>
  <si>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</si>
  <si>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</si>
  <si>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</si>
  <si>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</si>
  <si>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</si>
  <si>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</si>
  <si>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</si>
  <si>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</si>
  <si>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</si>
  <si>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</si>
  <si>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</si>
  <si>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</si>
  <si>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</si>
  <si>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</si>
  <si>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</si>
  <si>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</si>
  <si>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</si>
  <si>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</si>
  <si>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</si>
  <si>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</si>
  <si>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</si>
  <si>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</si>
  <si>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</si>
  <si>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</si>
  <si>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</si>
  <si>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</si>
  <si>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</si>
  <si>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</si>
  <si>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</si>
  <si>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</si>
  <si>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</si>
  <si>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</si>
  <si>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</si>
  <si>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</si>
  <si>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</si>
  <si>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</si>
  <si>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</si>
  <si>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</si>
  <si>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</si>
  <si>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</si>
  <si>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</si>
  <si>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</si>
  <si>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</si>
  <si>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</si>
  <si>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</si>
  <si>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</si>
  <si>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</si>
  <si>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</si>
  <si>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</si>
  <si>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</si>
  <si>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</si>
  <si>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</si>
  <si>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</si>
  <si>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</si>
  <si>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</si>
  <si>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</si>
  <si>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</si>
  <si>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</si>
  <si>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</si>
  <si>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</si>
  <si>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</si>
  <si>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</si>
  <si>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</si>
  <si>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</si>
  <si>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</si>
  <si>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</si>
  <si>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</si>
  <si>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</si>
  <si>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</si>
  <si>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</si>
  <si>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</si>
  <si>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PCM-20251108-00001745</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</si>
  <si>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</si>
  <si>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</si>
  <si>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</si>
  <si>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</si>
  <si>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</si>
  <si>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</si>
  <si>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</si>
  <si>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</si>
  <si>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</si>
  <si>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</si>
  <si>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90 mins</t>
  </si>
  <si>
    <t>PCM-20251108-00001803</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</si>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</sst>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9" fillId="7" borderId="1"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306.92330231481174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20362</v>
      </c>
      <c r="E3" s="63" t="s">
        <v>39021</v>
      </c>
      <c r="F3" s="111">
        <v>45969.811932870369</v>
      </c>
      <c r="G3" s="112">
        <f t="shared" ca="1" si="0"/>
        <v>5.9795370369101875E-2</v>
      </c>
      <c r="H3" s="111">
        <v>45969.807638888888</v>
      </c>
      <c r="I3" s="109" t="str">
        <f>IFERROR(VLOOKUP(D3,DB!A:F,6,0),"")</f>
        <v>Generator-SG</v>
      </c>
      <c r="J3" s="109" t="str">
        <f>IFERROR(VLOOKUP(D3,DB!A:G,7,0),"")</f>
        <v>Vandalized</v>
      </c>
      <c r="K3" s="151" t="s">
        <v>39024</v>
      </c>
      <c r="L3" s="114" t="str">
        <f>IFERROR(VLOOKUP(D3,DB!A:I,9,0),"")</f>
        <v>Latis</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45969.871728240738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45969.871728240738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45969.871728240738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45969.871728240738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45969.871728240738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45969.871728240738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45969.871728240738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45969.871728240738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45969.871728240738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45969.871728240738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45969.871728240738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45969.871728240738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45969.871728240738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45969.871728240738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45969.871728240738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45969.871728240738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45969.871728240738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45969.871728240738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45969.871728240738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45969.871728240738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45969.871728240738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45969.871728240738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45969.871728240738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45969.871728240738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45969.871728240738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45969.871728240738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45969.871728240738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45969.871728240738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45969.871728240738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45969.871728240738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45969.871728240738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45969.871728240738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45969.871728240738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45969.871728240738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45969.871728240738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45969.871728240738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45969.871728240738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45969.871728240738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45969.871728240738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45969.871728240738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45969.871728240738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45969.871728240738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45969.871728240738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45969.871728240738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45969.871728240738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45969.871728240738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45969.871728240738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45969.871728240738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45969.871728240738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45969.871728240738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45969.871728240738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45969.871728240738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45969.871728240738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45969.871728240738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45969.871728240738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45969.871728240738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45969.871728240738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45969.871728240738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45969.871728240738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45969.871728240738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45969.871728240738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45969.871728240738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45969.871728240738</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45969.871728240738</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45969.871728240738</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45969.871728240738</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73B730CF-4FD4-40EC-87E2-1388100E0EA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144.8718902777764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45969.871728240738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45969.871728240738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45969.871728240738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45969.871728240738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45969.871728240738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45969.871728240738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45969.871728240738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45969.871728240738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45969.871728240738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45969.871728240738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45969.871728240738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45969.871728240738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45969.871728240738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45969.871728240738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45969.871728240738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45969.871728240738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45969.871728240738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45969.871728240738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45969.871728240738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45969.871728240738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45969.871728240738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45969.871728240738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45969.871728240738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45969.871728240738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45969.871728240738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45969.871728240738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45969.871728240738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45969.871728240738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45969.871728240738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45969.871728240738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45969.871728240738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45969.871728240738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45969.871728240738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45969.871728240738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45969.871728240738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45969.871728240738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45969.871728240738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45969.871728240738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45969.871728240738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45969.871728240738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45969.871728240738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45969.871728240738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45969.871728240738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45969.871728240738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45969.871728240738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45969.871728240738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45969.871728240738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45969.871728240738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45969.871728240738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45969.871728240738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45969.871728240738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45969.871728240738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45969.871728240738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45969.871728240738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45969.871728240738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45969.871728240738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45969.871728240738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45969.871728240738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45969.871728240738</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K10" sqref="K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45969.871728240738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45969.871728240738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45969.871728240738</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45969.871728240738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45969.871728240738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45969.871728240738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45969.871728240738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45969.871728240738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45969.871728240738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45969.871728240738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45969.871728240738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45969.871728240738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45969.871728240738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45969.871728240738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45969.871728240738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45969.871728240738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45969.871728240738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45969.871728240738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45969.871728240738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45969.871728240738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45969.871728240738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45969.871728240738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45969.871728240738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45969.871728240738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45969.871728240738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45969.871728240738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45969.871728240738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45969.871728240738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45969.871728240738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45969.871728240738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45969.871728240738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45969.871728240738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45969.871728240738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45969.871728240738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45969.871728240738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45969.871728240738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45969.871728240738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45969.871728240738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45969.871728240738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45969.871728240738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45969.871728240738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45969.871728240738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45969.871728240738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45969.871728240738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45969.871728240738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45969.871728240738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45969.871728240738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45969.871728240738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45969.871728240738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45969.871728240738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45969.871728240738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45969.871728240738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45969.871728240738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45969.871728240738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45969.871728240738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45969.871728240738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45969.871728240738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45969.871728240738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45969.871728240738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45969.871728240738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45969.871728240738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45969.871728240738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45969.871728240738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45969.871728240738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45969.871728240738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45969.871728240738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45969.871728240738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45969.871728240738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45969.871728240738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45969.871728240738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45969.871728240738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45969.871728240738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45969.871728240738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45969.871728240738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45969.871728240738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45969.871728240738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45969.871728240738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45969.871728240738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45969.871728240738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45969.871728240738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45969.871728240738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45969.871728240738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45969.871728240738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45969.871728240738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45969.871728240738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45969.871728240738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45969.871728240738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45969.871728240738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45969.871728240738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45969.871728240738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45969.871728240738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45969.871728240738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45969.871728240738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45969.871728240738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45969.871728240738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45969.871728240738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45969.871728240738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45969.871728240738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45969.871728240738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45969.871728240738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45969.871728240738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45969.871728240738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45969.871728240738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45969.871728240738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45969.871728240738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45969.871728240738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45969.871728240738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45969.871728240738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45969.871728240738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45969.871728240738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45969.871728240738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45969.871728240738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45969.871728240738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45969.871728240738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45969.871728240738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45969.871728240738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45969.871728240738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45969.871728240738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45969.871728240738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45969.871728240738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45969.871728240738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45969.871728240738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45969.871728240738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45969.871728240738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45969.871728240738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45969.871728240738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45969.871728240738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45969.871728240738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45969.871728240738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45969.871728240738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45969.871728240738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45969.871728240738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45969.871728240738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45969.871728240738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45969.871728240738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45969.871728240738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45969.871728240738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45969.871728240738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45969.871728240738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45969.871728240738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45969.871728240738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45969.871728240738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45969.871728240738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45969.871728240738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45969.871728240738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45969.871728240738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45969.871728240738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45969.871728240738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45969.871728240738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45969.871728240738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45969.871728240738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45969.871728240738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45969.871728240738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45969.871728240738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45969.871728240738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45969.871728240738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45969.871728240738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45969.871728240738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45969.871728240738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45969.871728240738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45969.871728240738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45969.871728240738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45969.871728240738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45969.871728240738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45969.871728240738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45969.871728240738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45969.871728240738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45969.871728240738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45969.871728240738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45969.871728240738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45969.871728240738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45969.871728240738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45969.871728240738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45969.871728240738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45969.871728240738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45969.871728240738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45969.871728240738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45969.871728240738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45969.871728240738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45969.871728240738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45969.871728240738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45969.871728240738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45969.871728240738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45969.871728240738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45969.871728240738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45969.871728240738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45969.871728240738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45969.871728240738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45969.871728240738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45969.871728240738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45969.871728240738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45969.871728240738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45969.871728240738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45969.871728240738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45969.871728240738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45969.871728240738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45969.871728240738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45969.871728240738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45969.871728240738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45969.871728240738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45969.871728240738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45969.871728240738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45969.871728240738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45969.871728240738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45969.871728240738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45969.871728240738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45969.871728240738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45969.871728240738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45969.871728240738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45969.871728240738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45969.871728240738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45969.871728240738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45969.871728240738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45969.871728240738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45969.871728240738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45969.871728240738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45969.871728240738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45969.871728240738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45969.871728240738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45969.871728240738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45969.871728240738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45969.871728240738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45969.871728240738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45969.871728240738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45969.871728240738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45969.871728240738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45969.871728240738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45969.871728240738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45969.871728240738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45969.871728240738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45969.871728240738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45969.871728240738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45969.871728240738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45969.871728240738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45969.871728240738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45969.871728240738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45969.871728240738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45969.871728240738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45969.871728240738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45969.871728240738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45969.871728240738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45969.871728240738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45969.871728240738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45969.871728240738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45969.871728240738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45969.871728240738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45969.871728240738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45969.871728240738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45969.871728240738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45969.871728240738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45969.871728240738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45969.871728240738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45969.871728240738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45969.871728240738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45969.871728240738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45969.871728240738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45969.871728240738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45969.871728240738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45969.871728240738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45969.871728240738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45969.871728240738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45969.871728240738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45969.871728240738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45969.871728240738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45969.871728240738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45969.871728240738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45969.871728240738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45969.871728240738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45969.871728240738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45969.871728240738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45969.871728240738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45969.871728240738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45969.871728240738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45969.871728240738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45969.871728240738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45969.871728240738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45969.871728240738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45969.871728240738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45969.871728240738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45969.871728240738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45969.871728240738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45969.871728240738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45969.871728240738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45969.871728240738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45969.871728240738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45969.871728240738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45969.871728240738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45969.871728240738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45969.871728240738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45969.871728240738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45969.871728240738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45969.871728240738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45969.871728240738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45969.871728240738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45969.871728240738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45969.871728240738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45969.871728240738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45969.871728240738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45969.871728240738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45969.871728240738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45969.871728240738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45969.871728240738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45969.871728240738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45969.871728240738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45969.871728240738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45969.871728240738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45969.871728240738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45969.871728240738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45969.871728240738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45969.871728240738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45969.871728240738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45969.871728240738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45969.871728240738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45969.871728240738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45969.871728240738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45969.871728240738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45969.871728240738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45969.871728240738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45969.871728240738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45969.871728240738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45969.871728240738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45969.871728240738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45969.871728240738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45969.871728240738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45969.871728240738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45969.871728240738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45969.871728240738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45969.871728240738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45969.871728240738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45969.871728240738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45969.871728240738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45969.871728240738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45969.871728240738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45969.871728240738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45969.871728240738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45969.871728240738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45969.871728240738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45969.871728240738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45969.871728240738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45969.871728240738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45969.871728240738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45969.871728240738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45969.871728240738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45969.871728240738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45969.871728240738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45969.871728240738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45969.871728240738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45969.871728240738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45969.871728240738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45969.871728240738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45969.871728240738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45969.871728240738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45969.871728240738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45969.871728240738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45969.871728240738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45969.871728240738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45969.871728240738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45969.871728240738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45969.871728240738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45969.871728240738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45969.871728240738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45969.871728240738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45969.871728240738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45969.871728240738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45969.871728240738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45969.871728240738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45969.871728240738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45969.871728240738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45969.871728240738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45969.871728240738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45969.871728240738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45969.871728240738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45969.871728240738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45969.871728240738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45969.871728240738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45969.871728240738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45969.871728240738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45969.871728240738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45969.871728240738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45969.871728240738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45969.871728240738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45969.871728240738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45969.871728240738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45969.871728240738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45969.871728240738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45969.871728240738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45969.871728240738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45969.871728240738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45969.871728240738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45969.871728240738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45969.871728240738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45969.871728240738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45969.871728240738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45969.871728240738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45969.871728240738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45969.871728240738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45969.871728240738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45969.871728240738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45969.871728240738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45969.871728240738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45969.871728240738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45969.871728240738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45969.871728240738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45969.871728240738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45969.871728240738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45969.871728240738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45969.871728240738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45969.871728240738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45969.871728240738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45969.871728240738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45969.871728240738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45969.871728240738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45969.871728240738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45969.871728240738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45969.871728240738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45969.871728240738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45969.871728240738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45969.871728240738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45969.871728240738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45969.871728240738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45969.871728240738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45969.871728240738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45969.871728240738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45969.871728240738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45969.871728240738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45969.871728240738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45969.871728240738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45969.871728240738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45969.871728240738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45969.871728240738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45969.871728240738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45969.871728240738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45969.871728240738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45969.871728240738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45969.871728240738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45969.871728240738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45969.871728240738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45969.871728240738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45969.871728240738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45969.871728240738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45969.871728240738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45969.871728240738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45969.871728240738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45969.871728240738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45969.871728240738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45969.871728240738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45969.871728240738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45969.871728240738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45969.871728240738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45969.871728240738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45969.871728240738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45969.871728240738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45969.871728240738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45969.871728240738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45969.871728240738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45969.871728240738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45969.871728240738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45969.871728240738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45969.871728240738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45969.871728240738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45969.871728240738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45969.871728240738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45969.871728240738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45969.871728240738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45969.871728240738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45969.871728240738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45969.871728240738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45969.871728240738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45969.871728240738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45969.871728240738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45969.871728240738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45969.871728240738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45969.871728240738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45969.871728240738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45969.871728240738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45969.871728240738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45969.871728240738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45969.871728240738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45969.871728240738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45969.871728240738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45969.871728240738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45969.871728240738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45969.871728240738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45969.871728240738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45969.871728240738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45969.871728240738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45969.871728240738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45969.871728240738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45969.871728240738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45969.871728240738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45969.871728240738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45969.871728240738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45969.871728240738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45969.871728240738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45969.871728240738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45969.871728240738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45969.871728240738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45969.871728240738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45969.871728240738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45969.871728240738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45969.871728240738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45969.871728240738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45969.871728240738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45969.871728240738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45969.871728240738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45969.871728240738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45969.871728240738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45969.871728240738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45969.871728240738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45969.871728240738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45969.871728240738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45969.871728240738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45969.871728240738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45969.871728240738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45969.871728240738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45969.871728240738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45969.871728240738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45969.871728240738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45969.871728240738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45969.871728240738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45969.871728240738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45969.871728240738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45969.871728240738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45969.871728240738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45969.871728240738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45969.871728240738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45969.871728240738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45969.871728240738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45969.871728240738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45969.871728240738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45969.871728240738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45969.871728240738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45969.871728240738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45969.871728240738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45969.871728240738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45969.871728240738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45969.871728240738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45969.871728240738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45969.871728240738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45969.871728240738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45969.871728240738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45969.871728240738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45969.871728240738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45969.871728240738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45969.871728240738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45969.871728240738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45969.871728240738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45969.871728240738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45969.871728240738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45969.871728240738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45969.871728240738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45969.871728240738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45969.871728240738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45969.871728240738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45969.871728240738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45969.871728240738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45969.871728240738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45969.871728240738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45969.871728240738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45969.871728240738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45969.871728240738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45969.871728240738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45969.871728240738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45969.871728240738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45969.871728240738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45969.871728240738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45969.871728240738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45969.871728240738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45969.871728240738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45969.871728240738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45969.871728240738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45969.871728240738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45969.871728240738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45969.871728240738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45969.871728240738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45969.871728240738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45969.871728240738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45969.871728240738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45969.871728240738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45969.871728240738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45969.871728240738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45969.871728240738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45969.871728240738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45969.871728240738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45969.871728240738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45969.871728240738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45969.871728240738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45969.871728240738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45969.871728240738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45969.871728240738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45969.871728240738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45969.871728240738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45969.871728240738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45969.871728240738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45969.871728240738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45969.871728240738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45969.871728240738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45969.871728240738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45969.871728240738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45969.871728240738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45969.871728240738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45969.871728240738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45969.871728240738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45969.871728240738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45969.871728240738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45969.871728240738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45969.871728240738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45969.871728240738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45969.871728240738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45969.871728240738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45969.871728240738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45969.871728240738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45969.871728240738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45969.871728240738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45969.871728240738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45969.871728240738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45969.871728240738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45969.871728240738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45969.871728240738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45969.871728240738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45969.871728240738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45969.871728240738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45969.871728240738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45969.871728240738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45969.871728240738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45969.871728240738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45969.871728240738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45969.871728240738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45969.871728240738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45969.871728240738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45969.871728240738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45969.871728240738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45969.871728240738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45969.871728240738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45969.871728240738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45969.871728240738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45969.871728240738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45969.871728240738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45969.871728240738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45969.871728240738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45969.871728240738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45969.871728240738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45969.871728240738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45969.871728240738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45969.871728240738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45969.871728240738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45969.871728240738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45969.871728240738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45969.871728240738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45969.871728240738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45969.871728240738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45969.871728240738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45969.871728240738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45969.871728240738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45969.871728240738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45969.871728240738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45969.871728240738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45969.871728240738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45969.871728240738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45969.871728240738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45969.871728240738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45969.871728240738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45969.871728240738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45969.871728240738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45969.871728240738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45969.871728240738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45969.871728240738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45969.871728240738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45969.871728240738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45969.871728240738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45969.871728240738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45969.871728240738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45969.871728240738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45969.871728240738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45969.871728240738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45969.871728240738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45969.871728240738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45969.871728240738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45969.871728240738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45969.871728240738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45969.871728240738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45969.871728240738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45969.871728240738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45969.871728240738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45969.871728240738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45969.871728240738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45969.871728240738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45969.871728240738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45969.871728240738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45969.871728240738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45969.871728240738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45969.871728240738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45969.871728240738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45969.871728240738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45969.871728240738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45969.871728240738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45969.871728240738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45969.871728240738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45969.871728240738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45969.871728240738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45969.871728240738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45969.871728240738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45969.871728240738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45969.871728240738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45969.871728240738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45969.871728240738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45969.871728240738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45969.871728240738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45969.871728240738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45969.871728240738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45969.871728240738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45969.871728240738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45969.871728240738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45969.871728240738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45969.871728240738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45969.871728240738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45969.871728240738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45969.871728240738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45969.871728240738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45969.871728240738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45969.871728240738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45969.871728240738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45969.871728240738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45969.871728240738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45969.871728240738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45969.871728240738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45969.871728240738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45969.871728240738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45969.871728240738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45969.871728240738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45969.871728240738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45969.871728240738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45969.871728240738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45969.871728240738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45969.871728240738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45969.871728240738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45969.871728240738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45969.871728240738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45969.871728240738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45969.871728240738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45969.871728240738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45969.871728240738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45969.871728240738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45969.871728240738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45969.871728240738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45969.871728240738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45969.871728240738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45969.871728240738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45969.871728240738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45969.871728240738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45969.871728240738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45969.871728240738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45969.871728240738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45969.871728240738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45969.871728240738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45969.871728240738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45969.871728240738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45969.871728240738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45969.871728240738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45969.871728240738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45969.871728240738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45969.871728240738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45969.871728240738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45969.871728240738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45969.871728240738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45969.871728240738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45969.871728240738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45969.871728240738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45969.871728240738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45969.871728240738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45969.871728240738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45969.871728240738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45969.871728240738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45969.871728240738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45969.871728240738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45969.871728240738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45969.871728240738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45969.871728240738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45969.871728240738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45969.871728240738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45969.871728240738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45969.871728240738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45969.871728240738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45969.871728240738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45969.871728240738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45969.871728240738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45969.871728240738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45969.871728240738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45969.871728240738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45969.871728240738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45969.871728240738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45969.871728240738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45969.871728240738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45969.871728240738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45969.871728240738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45969.871728240738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45969.871728240738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45969.871728240738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45969.871728240738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45969.871728240738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45969.871728240738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45969.871728240738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45969.871728240738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45969.871728240738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45969.871728240738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45969.871728240738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45969.871728240738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45969.871728240738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45969.871728240738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45969.871728240738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45969.871728240738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45969.871728240738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45969.871728240738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45969.871728240738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45969.871728240738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45969.871728240738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45969.871728240738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45969.871728240738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45969.871728240738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45969.871728240738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45969.871728240738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45969.871728240738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45969.871728240738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45969.871728240738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45969.871728240738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45969.871728240738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45969.871728240738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45969.871728240738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45969.871728240738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45969.871728240738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45969.871728240738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45969.871728240738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45969.871728240738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45969.871728240738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45969.871728240738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45969.871728240738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45969.871728240738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45969.871728240738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45969.871728240738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45969.871728240738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45969.871728240738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45969.871728240738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45969.871728240738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45969.871728240738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45969.871728240738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45969.871728240738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45969.871728240738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45969.871728240738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45969.871728240738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45969.871728240738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45969.871728240738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45969.871728240738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45969.871728240738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45969.871728240738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45969.871728240738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45969.871728240738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45969.871728240738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45969.871728240738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45969.871728240738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45969.871728240738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45969.871728240738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45969.871728240738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45969.871728240738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45969.871728240738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45969.871728240738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45969.871728240738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45969.871728240738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45969.871728240738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45969.871728240738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45969.871728240738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45969.871728240738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45969.871728240738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45969.871728240738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45969.871728240738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45969.871728240738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45969.871728240738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45969.871728240738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45969.871728240738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45969.871728240738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45969.871728240738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45969.871728240738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45969.871728240738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45969.871728240738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45969.871728240738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45969.871728240738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45969.871728240738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45969.871728240738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45969.871728240738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45969.871728240738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45969.871728240738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45969.871728240738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45969.871728240738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45969.871728240738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45969.871728240738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45969.871728240738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45969.871728240738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45969.871728240738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45969.871728240738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45969.871728240738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45969.871728240738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45969.871728240738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45969.871728240738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45969.871728240738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45969.871728240738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45969.871728240738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45969.871728240738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45969.871728240738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45969.871728240738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45969.871728240738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45969.871728240738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45969.871728240738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45969.871728240738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45969.871728240738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45969.871728240738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45969.871728240738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45969.871728240738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45969.871728240738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45969.871728240738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45969.871728240738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45969.871728240738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45969.871728240738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45969.871728240738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45969.871728240738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45969.871728240738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45969.871728240738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45969.871728240738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45969.871728240738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45969.871728240738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45969.871728240738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45969.871728240738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45969.871728240738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45969.871728240738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45969.871728240738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45969.871728240738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45969.871728240738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45969.871728240738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45969.871728240738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45969.871728240738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45969.871728240738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45969.871728240738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45969.871728240738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45969.871728240738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45969.871728240738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45969.871728240738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45969.871728240738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45969.871728240738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45969.871728240738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45969.871728240738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45969.871728240738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45969.871728240738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45969.871728240738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45969.871728240738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45969.871728240738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45969.871728240738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45969.871728240738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45969.871728240738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45969.871728240738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45969.871728240738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45969.871728240738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45969.871728240738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45969.871728240738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45969.871728240738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45969.871728240738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45969.871728240738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45969.871728240738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45969.871728240738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45969.871728240738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45969.871728240738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45969.871728240738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45969.871728240738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45969.871728240738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45969.871728240738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45969.871728240738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45969.871728240738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45969.871728240738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45969.871728240738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45969.871728240738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45969.871728240738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45969.871728240738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45969.871728240738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45969.871728240738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45969.871728240738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45969.871728240738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45969.871728240738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45969.871728240738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45969.871728240738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45969.871728240738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45969.871728240738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45969.871728240738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45969.871728240738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45969.871728240738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45969.871728240738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45969.871728240738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45969.871728240738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45969.871728240738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45969.871728240738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45969.871728240738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45969.871728240738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45969.871728240738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45969.871728240738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45969.871728240738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45969.871728240738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45969.871728240738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45969.871728240738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45969.871728240738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45969.871728240738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45969.871728240738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45969.871728240738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45969.871728240738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45969.871728240738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45969.871728240738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45969.871728240738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45969.871728240738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45969.871728240738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45969.871728240738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45969.871728240738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45969.871728240738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45969.871728240738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45969.871728240738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45969.871728240738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45969.871728240738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45969.871728240738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45969.871728240738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45969.871728240738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45969.871728240738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45969.871728240738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45969.871728240738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45969.871728240738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45969.871728240738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45969.871728240738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45969.871728240738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45969.871728240738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45969.871728240738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45969.871728240738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45969.871728240738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45969.871728240738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45969.871728240738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45969.871728240738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45969.871728240738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45969.871728240738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45969.871728240738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45969.871728240738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45969.871728240738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45969.871728240738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45969.871728240738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45969.871728240738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45969.871728240738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45969.871728240738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45969.871728240738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45969.871728240738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45969.871728240738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45969.871728240738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45969.871728240738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45969.871728240738</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5" ca="1" si="0">IFERROR(NOW()-F2,"")</f>
        <v>266.39101064814167</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30705</v>
      </c>
      <c r="E3" s="95" t="s">
        <v>39021</v>
      </c>
      <c r="F3" s="96">
        <v>45969.787106481483</v>
      </c>
      <c r="G3" s="136">
        <f t="shared" ca="1" si="0"/>
        <v>8.4621759255242068E-2</v>
      </c>
      <c r="H3" s="96">
        <v>45969.778773148151</v>
      </c>
      <c r="I3" s="135" t="str">
        <f>IFERROR(VLOOKUP(D3,DB!A:F,6,0),"")</f>
        <v>SCECO</v>
      </c>
      <c r="J3" s="135" t="str">
        <f>IFERROR(VLOOKUP(D3,DB!A:G,7,0),"")</f>
        <v>Dead+In progress</v>
      </c>
      <c r="K3" s="98" t="s">
        <v>39111</v>
      </c>
      <c r="L3" s="92" t="str">
        <f>IFERROR(VLOOKUP(D3,DB!A:I,9,0),"")</f>
        <v>Latis</v>
      </c>
    </row>
    <row r="4" spans="1:16" ht="15" customHeight="1">
      <c r="A4" s="135"/>
      <c r="B4" s="135" t="str">
        <f>IFERROR(VLOOKUP(D4,DB!A:K,11,0),"")</f>
        <v/>
      </c>
      <c r="C4" s="94"/>
      <c r="D4" s="92"/>
      <c r="E4" s="95"/>
      <c r="F4" s="96"/>
      <c r="G4" s="136">
        <f t="shared" ca="1" si="0"/>
        <v>45969.871728240738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45969.871728240738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45969.871728240738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45969.871728240738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45969.871728240738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45969.871728240738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45969.871728240738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45969.871728240738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45969.871728240738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45969.871728240738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45969.871728240738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45969.871728240738</v>
      </c>
      <c r="H15" s="96"/>
      <c r="I15"/>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45969.871728240738</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45969.871728240738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45969.871728240738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45969.871728240738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45969.871728240738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45969.871728240738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45969.871728240738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45969.871728240738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45969.871728240738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45969.871728240738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45969.871728240738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45969.871728240738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45969.871728240738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45969.871728240738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45969.871728240738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45969.871728240738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45969.871728240738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45969.871728240738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45969.871728240738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45969.871728240738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45969.871728240738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45969.871728240738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45969.871728240738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45969.871728240738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45969.871728240738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45969.871728240738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45969.871728240738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45969.871728240738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45969.871728240738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45969.871728240738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45969.871728240738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45969.871728240738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45969.871728240738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45969.871728240738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45969.871728240738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45969.871728240738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45969.871728240738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45969.871728240738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45969.871728240738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45969.871728240738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45969.871728240738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45969.871728240738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45969.871728240738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45969.871728240738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45969.871728240738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45969.871728240738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45969.871728240738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45969.871728240738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45969.871728240738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45969.871728240738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45969.871728240738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45969.871728240738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45969.871728240738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45969.871728240738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45969.871728240738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45969.871728240738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45969.871728240738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45969.871728240738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45969.871728240738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45969.871728240738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45969.871728240738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45969.871728240738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45969.871728240738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45969.871728240738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45969.871728240738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45969.871728240738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45969.871728240738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45969.871728240738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45969.871728240738</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78.039668055549555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39102</v>
      </c>
      <c r="F3" s="38">
        <v>45926.188877314817</v>
      </c>
      <c r="G3" s="116">
        <f t="shared" ref="G3" ca="1" si="0">IFERROR(NOW()-F3,"")</f>
        <v>43.68285092592123</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39102</v>
      </c>
      <c r="F4" s="125">
        <v>45948.661111111112</v>
      </c>
      <c r="G4" s="126">
        <f t="shared" ref="G4:G56" ca="1" si="1">IFERROR(NOW()-F4,"")</f>
        <v>21.210617129625462</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45969.871728240738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45969.871728240738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45969.871728240738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45969.871728240738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45969.871728240738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45969.871728240738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45969.871728240738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45969.871728240738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45969.871728240738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45969.871728240738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45969.871728240738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45969.871728240738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45969.871728240738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45969.871728240738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45969.871728240738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45969.871728240738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45969.871728240738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45969.871728240738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45969.871728240738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45969.871728240738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45969.871728240738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45969.871728240738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45969.871728240738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45969.871728240738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45969.871728240738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45969.871728240738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45969.871728240738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45969.871728240738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45969.871728240738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45969.871728240738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45969.871728240738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45969.871728240738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45969.871728240738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45969.871728240738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45969.871728240738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45969.871728240738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45969.871728240738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45969.871728240738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45969.871728240738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45969.871728240738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45969.871728240738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45969.871728240738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45969.871728240738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45969.871728240738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45969.871728240738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45969.871728240738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45969.871728240738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45969.871728240738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45969.871728240738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45969.871728240738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45969.871728240738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45969.871728240738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45969.871728240738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45969.871728240738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45969.871728240738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45969.871728240738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45969.871728240738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45969.871728240738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45969.871728240738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45969.871728240738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45969.871728240738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45969.871728240738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45969.871728240738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45969.871728240738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45969.871728240738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45969.871728240738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45969.871728240738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45969.871728240738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45969.871728240738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45969.871728240738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45969.871728240738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45969.871728240738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45969.871728240738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45969.871728240738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45969.871728240738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45969.871728240738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45969.871728240738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45969.871728240738</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45969.871728240738</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45969.871728240738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45969.871728240738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45969.871728240738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45969.871728240738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45969.871728240738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45969.871728240738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45969.871728240738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45969.871728240738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45969.871728240738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45969.871728240738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45969.871728240738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45969.871728240738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45969.871728240738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45969.871728240738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45969.871728240738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45969.871728240738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45969.871728240738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45969.871728240738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45969.871728240738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45969.871728240738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45969.871728240738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45969.871728240738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45969.871728240738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45969.871728240738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45969.871728240738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45969.871728240738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45969.871728240738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45969.871728240738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45969.871728240738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45969.871728240738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45969.871728240738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45969.871728240738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45969.871728240738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45969.871728240738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45969.871728240738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45969.871728240738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45969.871728240738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45969.871728240738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45969.871728240738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45969.871728240738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45969.871728240738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45969.871728240738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45969.871728240738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45969.871728240738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45969.871728240738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45969.871728240738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45969.871728240738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45969.871728240738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45969.871728240738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45969.871728240738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45969.871728240738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45969.871728240738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45969.871728240738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45969.871728240738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45969.871728240738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45969.871728240738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45969.871728240738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45969.871728240738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45969.871728240738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45969.871728240738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45969.871728240738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45969.871728240738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45969.871728240738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45969.871728240738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45969.871728240738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45969.871728240738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45969.871728240738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45969.871728240738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45969.871728240738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45969.871728240738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45969.871728240738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45969.871728240738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45969.871728240738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45969.871728240738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45969.871728240738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45969.871728240738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45969.871728240738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45969.871728240738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45969.871728240738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45969.871728240738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45969.871728240738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45969.871728240738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45969.871728240738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45969.871728240738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45969.871728240738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45969.871728240738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45969.871728240738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45969.871728240738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45969.871728240738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45969.871728240738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45969.871728240738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45969.871728240738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45969.871728240738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45969.871728240738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45969.871728240738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45969.871728240738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45969.871728240738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45969.871728240738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45969.871728240738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45969.871728240738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45969.871728240738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45969.871728240738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45969.871728240738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45969.871728240738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45969.871728240738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45969.871728240738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45969.871728240738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45969.871728240738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45969.871728240738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45969.871728240738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45969.871728240738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45969.871728240738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45969.871728240738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45969.871728240738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45969.871728240738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45969.871728240738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45969.871728240738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45969.871728240738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45969.871728240738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45969.871728240738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45969.871728240738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45969.871728240738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45969.871728240738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45969.871728240738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45969.871728240738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45969.871728240738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45969.871728240738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45969.871728240738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45969.871728240738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45969.871728240738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45969.871728240738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45969.871728240738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45969.871728240738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45969.871728240738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45969.871728240738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45969.871728240738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45969.871728240738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45969.871728240738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45969.871728240738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45969.871728240738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45969.871728240738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45969.871728240738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45969.871728240738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45969.871728240738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45969.871728240738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45969.871728240738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45969.871728240738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45969.871728240738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45969.871728240738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45969.871728240738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45969.871728240738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45969.871728240738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45969.871728240738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45969.871728240738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45969.871728240738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45969.871728240738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45969.871728240738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45969.871728240738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45969.871728240738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45969.871728240738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45969.871728240738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45969.871728240738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45969.871728240738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45969.871728240738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45969.871728240738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45969.871728240738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45969.871728240738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45969.871728240738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45969.871728240738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45969.871728240738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45969.871728240738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45969.871728240738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45969.871728240738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45969.871728240738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45969.871728240738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45969.871728240738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45969.871728240738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45969.871728240738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45969.871728240738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45969.871728240738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45969.871728240738</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45969.871728240738</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45969.871728240738</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39120</v>
      </c>
      <c r="B2" s="142" t="str">
        <f>IFERROR(VLOOKUP(D2,DB!A:K,11,0),"")</f>
        <v>R6</v>
      </c>
      <c r="C2" s="143">
        <v>1</v>
      </c>
      <c r="D2" s="145" t="s">
        <v>28351</v>
      </c>
      <c r="E2" s="124" t="s">
        <v>39021</v>
      </c>
      <c r="F2" s="144">
        <v>45969.776898148149</v>
      </c>
      <c r="G2" s="105">
        <f t="shared" ref="G2:G4" ca="1" si="0">IFERROR(NOW()-F2,"-")</f>
        <v>9.4830092588381376E-2</v>
      </c>
      <c r="H2" s="144">
        <v>45969.772175925929</v>
      </c>
      <c r="I2" s="142" t="str">
        <f>IFERROR(VLOOKUP(D2,DB!A:F,6,0),"")</f>
        <v>SCECO</v>
      </c>
      <c r="J2" s="142" t="str">
        <f>IFERROR(VLOOKUP(D2,DB!A:G,7,0),"")</f>
        <v>Dead+No BB Design</v>
      </c>
      <c r="K2" s="146" t="s">
        <v>39121</v>
      </c>
      <c r="L2" s="147" t="str">
        <f>IFERROR(VLOOKUP(D2,DB!A:I,9,0),"")</f>
        <v>Latis</v>
      </c>
    </row>
    <row r="3" spans="1:16382" ht="31.5" customHeight="1">
      <c r="A3" s="141" t="s">
        <v>39122</v>
      </c>
      <c r="B3" s="142" t="str">
        <f>IFERROR(VLOOKUP(D3,DB!A:K,11,0),"")</f>
        <v>R6</v>
      </c>
      <c r="C3" s="143">
        <v>1</v>
      </c>
      <c r="D3" s="145" t="s">
        <v>31036</v>
      </c>
      <c r="E3" s="124" t="s">
        <v>39021</v>
      </c>
      <c r="F3" s="144">
        <v>45969.819953703707</v>
      </c>
      <c r="G3" s="105">
        <f t="shared" ca="1" si="0"/>
        <v>5.1774537030723877E-2</v>
      </c>
      <c r="H3" s="144">
        <v>45969.814305555556</v>
      </c>
      <c r="I3" s="142" t="str">
        <f>IFERROR(VLOOKUP(D3,DB!A:F,6,0),"")</f>
        <v>SCECO</v>
      </c>
      <c r="J3" s="142" t="str">
        <f>IFERROR(VLOOKUP(D3,DB!A:G,7,0),"")</f>
        <v>Vandalized</v>
      </c>
      <c r="K3" s="146" t="s">
        <v>39123</v>
      </c>
      <c r="L3" s="147" t="str">
        <f>IFERROR(VLOOKUP(D3,DB!A:I,9,0),"")</f>
        <v>Latis</v>
      </c>
    </row>
    <row r="4" spans="1:16382" ht="31.5" customHeight="1">
      <c r="A4" s="141"/>
      <c r="B4" s="142" t="str">
        <f>IFERROR(VLOOKUP(D4,DB!A:K,11,0),"")</f>
        <v/>
      </c>
      <c r="C4" s="143"/>
      <c r="D4" s="152"/>
      <c r="E4" s="124"/>
      <c r="F4" s="144"/>
      <c r="G4" s="105">
        <f t="shared" ca="1" si="0"/>
        <v>45969.871728240738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ref="G5:G24" ca="1" si="1">IFERROR(NOW()-F5,"-")</f>
        <v>45969.871728240738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1"/>
        <v>45969.871728240738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45969.871728240738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45969.871728240738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45969.871728240738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45969.871728240738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45969.871728240738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45969.871728240738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45969.871728240738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45969.871728240738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45969.871728240738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45969.871728240738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45969.871728240738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45969.871728240738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45969.871728240738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45969.871728240738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45969.871728240738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45969.871728240738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45969.871728240738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45969.871728240738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ref="G25:G88" ca="1" si="2">IFERROR(NOW()-F25,"-")</f>
        <v>45969.871728240738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45969.871728240738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45969.871728240738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45969.871728240738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45969.871728240738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45969.871728240738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45969.871728240738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45969.871728240738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45969.871728240738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45969.871728240738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45969.871728240738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45969.871728240738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45969.871728240738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45969.871728240738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45969.871728240738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45969.871728240738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45969.871728240738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45969.871728240738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45969.871728240738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45969.871728240738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45969.871728240738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45969.871728240738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45969.871728240738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45969.871728240738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45969.871728240738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45969.871728240738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45969.871728240738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45969.871728240738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45969.871728240738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45969.871728240738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45969.871728240738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45969.871728240738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45969.871728240738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45969.871728240738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45969.871728240738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45969.871728240738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45969.871728240738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45969.871728240738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45969.871728240738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45969.871728240738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45969.871728240738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45969.871728240738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45969.871728240738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45969.871728240738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45969.871728240738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45969.871728240738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45969.871728240738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45969.871728240738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45969.871728240738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45969.871728240738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45969.871728240738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45969.871728240738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45969.871728240738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45969.871728240738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45969.871728240738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45969.871728240738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45969.871728240738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45969.871728240738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45969.871728240738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45969.871728240738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45969.871728240738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45969.871728240738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45969.871728240738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45969.871728240738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ref="G89:G152" ca="1" si="3">IFERROR(NOW()-F89,"-")</f>
        <v>45969.871728240738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45969.871728240738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45969.871728240738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45969.871728240738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45969.871728240738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45969.871728240738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45969.871728240738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45969.871728240738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45969.871728240738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45969.871728240738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45969.871728240738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45969.871728240738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45969.871728240738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45969.871728240738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45969.871728240738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45969.871728240738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45969.871728240738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45969.871728240738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45969.871728240738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45969.871728240738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45969.871728240738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45969.871728240738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45969.871728240738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45969.871728240738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45969.871728240738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45969.871728240738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45969.871728240738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45969.871728240738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45969.871728240738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45969.871728240738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45969.871728240738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45969.871728240738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45969.871728240738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45969.871728240738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45969.871728240738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45969.871728240738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45969.871728240738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45969.871728240738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45969.871728240738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45969.871728240738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45969.871728240738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45969.871728240738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45969.871728240738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45969.871728240738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45969.871728240738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45969.871728240738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45969.871728240738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45969.871728240738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45969.871728240738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45969.871728240738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45969.871728240738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45969.871728240738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45969.871728240738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45969.871728240738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45969.871728240738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45969.871728240738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45969.871728240738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45969.871728240738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45969.871728240738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45969.871728240738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45969.871728240738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45969.871728240738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45969.871728240738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45969.871728240738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ref="G153:G186" ca="1" si="4">IFERROR(NOW()-F153,"-")</f>
        <v>45969.871728240738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45969.871728240738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45969.871728240738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45969.871728240738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45969.871728240738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45969.871728240738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45969.871728240738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45969.871728240738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45969.871728240738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45969.871728240738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45969.871728240738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45969.871728240738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45969.871728240738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45969.871728240738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45969.871728240738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45969.871728240738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45969.871728240738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45969.871728240738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45969.871728240738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45969.871728240738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45969.871728240738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45969.871728240738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45969.871728240738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45969.871728240738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45969.871728240738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45969.871728240738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45969.871728240738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45969.871728240738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45969.871728240738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45969.871728240738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45969.871728240738</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45969.871728240738</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45969.871728240738</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45969.871728240738</v>
      </c>
      <c r="H186" s="144"/>
      <c r="I186" s="142" t="str">
        <f>IFERROR(VLOOKUP(D186,DB!A:F,6,0),"")</f>
        <v/>
      </c>
      <c r="J186" s="142" t="str">
        <f>IFERROR(VLOOKUP(D186,DB!A:G,7,0),"")</f>
        <v/>
      </c>
      <c r="K186" s="146"/>
      <c r="L186" s="147" t="str">
        <f>IFERROR(VLOOKUP(D186,DB!A:I,9,0),"")</f>
        <v/>
      </c>
    </row>
  </sheetData>
  <dataValidations count="2">
    <dataValidation allowBlank="1" showInputMessage="1" showErrorMessage="1" sqref="E1" xr:uid="{9E1BC488-8814-4F8A-8DBE-742B3278AB71}"/>
    <dataValidation type="list" allowBlank="1" showInputMessage="1" showErrorMessage="1" sqref="E2:E1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2025-11-08T17:57:19Z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