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44" documentId="120_S{2AC9BD13-BADA-5192-A53E-5A8FF88502F6}" xr6:coauthVersionLast="47" xr6:coauthVersionMax="47" xr10:uidLastSave="{95E57622-6451-4D89-9CDC-556D75196CD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<sst xmlns="http://schemas.openxmlformats.org/spreadsheetml/2006/main" count="181599" uniqueCount="39214">
  <si>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</si>
  <si>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</si>
  <si>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</si>
  <si>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</si>
  <si>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</si>
  <si>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</si>
  <si>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</si>
  <si>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</si>
  <si>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</si>
  <si>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</si>
  <si>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</si>
  <si>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</si>
  <si>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</si>
  <si>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</si>
  <si>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</si>
  <si>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</si>
  <si>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</si>
  <si>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</si>
  <si>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</si>
  <si>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</si>
  <si>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</si>
  <si>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</si>
  <si>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</si>
  <si>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</si>
  <si>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</si>
  <si>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</si>
  <si>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</si>
  <si>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</si>
  <si>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</si>
  <si>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</si>
  <si>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</si>
  <si>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</si>
  <si>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</si>
  <si>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</si>
  <si>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</si>
  <si>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</si>
  <si>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</si>
  <si>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</si>
  <si>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</si>
  <si>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</si>
  <si>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</si>
  <si>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</si>
  <si>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</si>
  <si>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</si>
  <si>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</si>
  <si>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</si>
  <si>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</si>
  <si>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</si>
  <si>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</si>
  <si>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</si>
  <si>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</si>
  <si>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</si>
  <si>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</si>
  <si>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</si>
  <si>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</si>
  <si>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</si>
  <si>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</si>
  <si>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</si>
  <si>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</si>
  <si>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</si>
  <si>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</si>
  <si>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</si>
  <si>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</si>
  <si>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</si>
  <si>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</si>
  <si>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</si>
  <si>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</si>
  <si>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</si>
  <si>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</si>
  <si>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</si>
  <si>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</si>
  <si>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</si>
  <si>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</si>
  <si>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</si>
  <si>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</si>
  <si>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</si>
  <si>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</si>
  <si>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</si>
  <si>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</si>
  <si>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</si>
  <si>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</si>
  <si>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</si>
  <si>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</si>
  <si>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</si>
  <si>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</si>
  <si>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</si>
  <si>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</si>
  <si>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</si>
  <si>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</si>
  <si>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</si>
  <si>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</si>
  <si>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</si>
  <si>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</si>
  <si>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</si>
  <si>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</si>
  <si>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</si>
  <si>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</si>
  <si>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</si>
  <si>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</si>
  <si>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</si>
  <si>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</si>
  <si>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</si>
  <si>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</si>
  <si>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</si>
  <si>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</si>
  <si>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</si>
  <si>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</si>
  <si>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</si>
  <si>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</si>
  <si>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</si>
  <si>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</si>
  <si>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</si>
  <si>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</si>
  <si>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</si>
  <si>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</si>
  <si>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</si>
  <si>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</si>
  <si>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</si>
  <si>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</si>
  <si>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</si>
  <si>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</si>
  <si>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</si>
  <si>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</si>
  <si>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</si>
  <si>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</si>
  <si>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</si>
  <si>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</si>
  <si>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</si>
  <si>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</si>
  <si>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</si>
  <si>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</si>
  <si>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</si>
  <si>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</si>
  <si>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</si>
  <si>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</si>
  <si>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</si>
  <si>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</si>
  <si>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</si>
  <si>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</si>
  <si>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</si>
  <si>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</si>
  <si>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</si>
  <si>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</si>
  <si>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</si>
  <si>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</si>
  <si>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</si>
  <si>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</si>
  <si>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</si>
  <si>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</si>
  <si>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</si>
  <si>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</si>
  <si>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</si>
  <si>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</si>
  <si>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</si>
  <si>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</si>
  <si>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</si>
  <si>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</si>
  <si>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</si>
  <si>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</si>
  <si>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</si>
  <si>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</si>
  <si>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</si>
  <si>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</si>
  <si>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</si>
  <si>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</si>
  <si>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</si>
  <si>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</si>
  <si>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</si>
  <si>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</si>
  <si>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</si>
  <si>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</si>
  <si>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</si>
  <si>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</si>
  <si>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</si>
  <si>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</si>
  <si>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</si>
  <si>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</si>
  <si>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</si>
  <si>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</si>
  <si>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</si>
  <si>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</si>
  <si>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</si>
  <si>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</si>
  <si>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</si>
  <si>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</si>
  <si>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</si>
  <si>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</si>
  <si>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</si>
  <si>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</si>
  <si>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</si>
  <si>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</si>
  <si>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</si>
  <si>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</si>
  <si>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</si>
  <si>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</si>
  <si>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</si>
  <si>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</si>
  <si>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</si>
  <si>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</si>
  <si>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</si>
  <si>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</si>
  <si>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</si>
  <si>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</si>
  <si>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</si>
  <si>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</si>
  <si>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</si>
  <si>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</si>
  <si>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</si>
  <si>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</si>
  <si>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</si>
  <si>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</si>
  <si>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</si>
  <si>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</si>
  <si>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</si>
  <si>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</si>
  <si>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</si>
  <si>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</si>
  <si>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</si>
  <si>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</si>
  <si>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</si>
  <si>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</si>
  <si>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</si>
  <si>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</si>
  <si>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</si>
  <si>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</si>
  <si>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</si>
  <si>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</si>
  <si>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</si>
  <si>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</si>
  <si>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</si>
  <si>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</si>
  <si>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</si>
  <si>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</si>
  <si>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</si>
  <si>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</si>
  <si>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</si>
  <si>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</si>
  <si>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</si>
  <si>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</si>
  <si>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</si>
  <si>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</si>
  <si>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</si>
  <si>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</si>
  <si>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</si>
  <si>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</si>
  <si>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</si>
  <si>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</si>
  <si>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</si>
  <si>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</si>
  <si>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</si>
  <si>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</si>
  <si>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</si>
  <si>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</si>
  <si>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</si>
  <si>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</si>
  <si>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</si>
  <si>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</si>
  <si>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</si>
  <si>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</si>
  <si>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</si>
  <si>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</si>
  <si>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</si>
  <si>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</si>
  <si>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</si>
  <si>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</si>
  <si>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</si>
  <si>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</si>
  <si>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</si>
  <si>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</si>
  <si>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</si>
  <si>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</si>
  <si>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</si>
  <si>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</si>
  <si>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</si>
  <si>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</si>
  <si>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</si>
  <si>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</si>
  <si>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</si>
  <si>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</si>
  <si>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</si>
  <si>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</si>
  <si>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</si>
  <si>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</si>
  <si>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</si>
  <si>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</si>
  <si>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</si>
  <si>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</si>
  <si>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</si>
  <si>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</si>
  <si>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</si>
  <si>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</si>
  <si>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</si>
  <si>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</si>
  <si>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</si>
  <si>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</si>
  <si>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</si>
  <si>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</si>
  <si>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</si>
  <si>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</si>
  <si>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</si>
  <si>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</si>
  <si>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</si>
  <si>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</si>
  <si>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</si>
  <si>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</si>
  <si>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</si>
  <si>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</si>
  <si>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</si>
  <si>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</si>
  <si>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</si>
  <si>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</si>
  <si>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</si>
  <si>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</si>
  <si>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</si>
  <si>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</si>
  <si>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</si>
  <si>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</si>
  <si>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</si>
  <si>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</si>
  <si>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</si>
  <si>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</si>
  <si>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</si>
  <si>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</si>
  <si>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</si>
  <si>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</si>
  <si>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</si>
  <si>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</si>
  <si>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</si>
  <si>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</si>
  <si>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</si>
  <si>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</si>
  <si>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</si>
  <si>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</si>
  <si>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</si>
  <si>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</si>
  <si>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</si>
  <si>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</si>
  <si>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</si>
  <si>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</si>
  <si>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</si>
  <si>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</si>
  <si>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</si>
  <si>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</si>
  <si>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</si>
  <si>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</si>
  <si>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</si>
  <si>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</si>
  <si>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</si>
  <si>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</si>
  <si>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</si>
  <si>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</si>
  <si>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</si>
  <si>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</si>
  <si>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</si>
  <si>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</si>
  <si>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</si>
  <si>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</si>
  <si>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</si>
  <si>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</si>
  <si>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</si>
  <si>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</si>
  <si>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</si>
  <si>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</si>
  <si>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</si>
  <si>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</si>
  <si>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</si>
  <si>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</si>
  <si>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</si>
  <si>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</si>
  <si>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</si>
  <si>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</si>
  <si>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</si>
  <si>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</si>
  <si>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</si>
  <si>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</si>
  <si>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</si>
  <si>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</si>
  <si>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</si>
  <si>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</si>
  <si>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</si>
  <si>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</si>
  <si>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</si>
  <si>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</si>
  <si>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</si>
  <si>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</si>
  <si>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</si>
  <si>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</si>
  <si>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</si>
  <si>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</si>
  <si>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</si>
  <si>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</si>
  <si>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</si>
  <si>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</si>
  <si>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</si>
  <si>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</si>
  <si>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</si>
  <si>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</si>
  <si>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</si>
  <si>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</si>
  <si>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</si>
  <si>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</si>
  <si>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</si>
  <si>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</si>
  <si>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</si>
  <si>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</si>
  <si>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</si>
  <si>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</si>
  <si>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</si>
  <si>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</si>
  <si>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</si>
  <si>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</si>
  <si>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</si>
  <si>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</si>
  <si>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</si>
  <si>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</si>
  <si>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</si>
  <si>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</si>
  <si>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</si>
  <si>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</si>
  <si>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</si>
  <si>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</si>
  <si>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</si>
  <si>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</si>
  <si>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</si>
  <si>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</si>
  <si>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</si>
  <si>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</si>
  <si>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</si>
  <si>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</si>
  <si>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</si>
  <si>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</si>
  <si>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</si>
  <si>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</si>
  <si>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</si>
  <si>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</si>
  <si>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</si>
  <si>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</si>
  <si>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</si>
  <si>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</si>
  <si>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</si>
  <si>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</si>
  <si>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</si>
  <si>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</si>
  <si>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</si>
  <si>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</si>
  <si>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</si>
  <si>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</si>
  <si>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</si>
  <si>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</si>
  <si>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</si>
  <si>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</si>
  <si>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</si>
  <si>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</si>
  <si>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</si>
  <si>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</si>
  <si>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</si>
  <si>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</si>
  <si>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</si>
  <si>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</si>
  <si>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</si>
  <si>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</si>
  <si>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</si>
  <si>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</si>
  <si>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</si>
  <si>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</si>
  <si>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</si>
  <si>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</si>
  <si>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</si>
  <si>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</si>
  <si>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</si>
  <si>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</si>
  <si>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</si>
  <si>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</si>
  <si>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</si>
  <si>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</si>
  <si>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</si>
  <si>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</si>
  <si>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</si>
  <si>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</si>
  <si>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</si>
  <si>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</si>
  <si>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</si>
  <si>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</si>
  <si>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</si>
  <si>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</si>
  <si>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</si>
  <si>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</si>
  <si>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</si>
  <si>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</si>
  <si>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</si>
  <si>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</si>
  <si>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</si>
  <si>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</si>
  <si>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</si>
  <si>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</si>
  <si>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</si>
  <si>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</si>
  <si>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</si>
  <si>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</si>
  <si>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</si>
  <si>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</si>
  <si>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</si>
  <si>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</si>
  <si>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</si>
  <si>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</si>
  <si>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</si>
  <si>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</si>
  <si>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</si>
  <si>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</si>
  <si>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</si>
  <si>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</si>
  <si>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</si>
  <si>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</si>
  <si>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</si>
  <si>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</si>
  <si>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</si>
  <si>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</si>
  <si>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</si>
  <si>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</si>
  <si>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</si>
  <si>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</si>
  <si>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</si>
  <si>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</si>
  <si>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</si>
  <si>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</si>
  <si>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</si>
  <si>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</si>
  <si>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</si>
  <si>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</si>
  <si>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</si>
  <si>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</si>
  <si>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</si>
  <si>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</si>
  <si>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</si>
  <si>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</si>
  <si>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</si>
  <si>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</si>
  <si>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</si>
  <si>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</si>
  <si>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</si>
  <si>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</si>
  <si>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</si>
  <si>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</si>
  <si>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</si>
  <si>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</si>
  <si>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</si>
  <si>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</si>
  <si>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</si>
  <si>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</si>
  <si>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</si>
  <si>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</si>
  <si>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</si>
  <si>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</si>
  <si>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</si>
  <si>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</si>
  <si>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</si>
  <si>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</si>
  <si>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</si>
  <si>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</si>
  <si>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</si>
  <si>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</si>
  <si>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</si>
  <si>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</si>
  <si>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</si>
  <si>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</si>
  <si>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</si>
  <si>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</si>
  <si>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</si>
  <si>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</si>
  <si>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</si>
  <si>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</si>
  <si>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</si>
  <si>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</si>
  <si>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</si>
  <si>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</si>
  <si>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</si>
  <si>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</si>
  <si>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</si>
  <si>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</si>
  <si>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</si>
  <si>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</si>
  <si>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</si>
  <si>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</si>
  <si>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</si>
  <si>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</si>
  <si>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</si>
  <si>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</si>
  <si>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</si>
  <si>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</si>
  <si>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</si>
  <si>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</si>
  <si>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</si>
  <si>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</si>
  <si>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</si>
  <si>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</si>
  <si>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</si>
  <si>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</si>
  <si>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</si>
  <si>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</si>
  <si>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</si>
  <si>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</si>
  <si>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</si>
  <si>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</si>
  <si>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</si>
  <si>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</si>
  <si>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</si>
  <si>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</si>
  <si>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</si>
  <si>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</si>
  <si>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</si>
  <si>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</si>
  <si>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</si>
  <si>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</si>
  <si>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</si>
  <si>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</si>
  <si>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</si>
  <si>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</si>
  <si>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</si>
  <si>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</si>
  <si>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</si>
  <si>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</si>
  <si>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</si>
  <si>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</si>
  <si>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</si>
  <si>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</si>
  <si>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</si>
  <si>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</si>
  <si>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</si>
  <si>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</si>
  <si>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</si>
  <si>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</si>
  <si>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</si>
  <si>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</si>
  <si>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</si>
  <si>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</si>
  <si>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</si>
  <si>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</si>
  <si>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</si>
  <si>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</si>
  <si>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</si>
  <si>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</si>
  <si>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</si>
  <si>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</si>
  <si>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</si>
  <si>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</si>
  <si>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</si>
  <si>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</si>
  <si>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</si>
  <si>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</si>
  <si>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</si>
  <si>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</si>
  <si>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</si>
  <si>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</si>
  <si>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</si>
  <si>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</si>
  <si>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</si>
  <si>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</si>
  <si>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</si>
  <si>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</si>
  <si>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</si>
  <si>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</si>
  <si>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</si>
  <si>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</si>
  <si>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</si>
  <si>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</si>
  <si>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</si>
  <si>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</si>
  <si>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</si>
  <si>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</si>
  <si>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</si>
  <si>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</si>
  <si>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</si>
  <si>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</si>
  <si>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</si>
  <si>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</si>
  <si>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</si>
  <si>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</si>
  <si>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</si>
  <si>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</si>
  <si>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</si>
  <si>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</si>
  <si>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</si>
  <si>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</si>
  <si>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</si>
  <si>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</si>
  <si>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</si>
  <si>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</si>
  <si>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</si>
  <si>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</si>
  <si>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</si>
  <si>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</si>
  <si>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</si>
  <si>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</si>
  <si>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</si>
  <si>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</si>
  <si>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</si>
  <si>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</si>
  <si>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</si>
  <si>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</si>
  <si>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</si>
  <si>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</si>
  <si>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</si>
  <si>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</si>
  <si>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</si>
  <si>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</si>
  <si>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</si>
  <si>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</si>
  <si>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</si>
  <si>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</si>
  <si>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</si>
  <si>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</si>
  <si>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</si>
  <si>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</si>
  <si>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</si>
  <si>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</si>
  <si>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</si>
  <si>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</si>
  <si>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</si>
  <si>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</si>
  <si>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</si>
  <si>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</si>
  <si>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</si>
  <si>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</si>
  <si>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</si>
  <si>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</si>
  <si>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</si>
  <si>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</si>
  <si>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</si>
  <si>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</si>
  <si>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</si>
  <si>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</si>
  <si>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</si>
  <si>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</si>
  <si>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</si>
  <si>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</si>
  <si>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</si>
  <si>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</si>
  <si>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</si>
  <si>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</si>
  <si>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</si>
  <si>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</si>
  <si>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</si>
  <si>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</si>
  <si>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</si>
  <si>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</si>
  <si>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</si>
  <si>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</si>
  <si>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</si>
  <si>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</si>
  <si>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</si>
  <si>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</si>
  <si>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</si>
  <si>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</si>
  <si>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</si>
  <si>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</si>
  <si>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</si>
  <si>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</si>
  <si>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</si>
  <si>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</si>
  <si>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</si>
  <si>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</si>
  <si>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</si>
  <si>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</si>
  <si>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</si>
  <si>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</si>
  <si>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</si>
  <si>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</si>
  <si>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</si>
  <si>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</si>
  <si>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</si>
  <si>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</si>
  <si>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</si>
  <si>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</si>
  <si>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</si>
  <si>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</si>
  <si>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</si>
  <si>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</si>
  <si>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</si>
  <si>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</si>
  <si>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</si>
  <si>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</si>
  <si>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</si>
  <si>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</si>
  <si>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</si>
  <si>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</si>
  <si>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</si>
  <si>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</si>
  <si>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</si>
  <si>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</si>
  <si>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</si>
  <si>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</si>
  <si>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</si>
  <si>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</si>
  <si>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</si>
  <si>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</si>
  <si>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</si>
  <si>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</si>
  <si>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</si>
  <si>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</si>
  <si>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</si>
  <si>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</si>
  <si>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</si>
  <si>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</si>
  <si>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</si>
  <si>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</si>
  <si>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</si>
  <si>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</si>
  <si>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</si>
  <si>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</si>
  <si>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</si>
  <si>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</si>
  <si>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</si>
  <si>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</si>
  <si>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</si>
  <si>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</si>
  <si>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</si>
  <si>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</si>
  <si>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</si>
  <si>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</si>
  <si>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</si>
  <si>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</si>
  <si>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</si>
  <si>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</si>
  <si>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</si>
  <si>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</si>
  <si>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</si>
  <si>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</si>
  <si>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</si>
  <si>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</si>
  <si>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</si>
  <si>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</si>
  <si>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</si>
  <si>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</si>
  <si>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</si>
  <si>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</si>
  <si>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</si>
  <si>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</si>
  <si>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</si>
  <si>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</si>
  <si>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</si>
  <si>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</si>
  <si>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</si>
  <si>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</si>
  <si>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</si>
  <si>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</si>
  <si>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</si>
  <si>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</si>
  <si>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</si>
  <si>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</si>
  <si>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</si>
  <si>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</si>
  <si>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</si>
  <si>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</si>
  <si>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</si>
  <si>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</si>
  <si>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</si>
  <si>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</si>
  <si>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</si>
  <si>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</si>
  <si>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</si>
  <si>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</si>
  <si>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</si>
  <si>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</si>
  <si>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</si>
  <si>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</si>
  <si>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</si>
  <si>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</si>
  <si>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</si>
  <si>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</si>
  <si>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</si>
  <si>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</si>
  <si>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</si>
  <si>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</si>
  <si>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</si>
  <si>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</si>
  <si>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</si>
  <si>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</si>
  <si>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</si>
  <si>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</si>
  <si>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</si>
  <si>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</si>
  <si>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</si>
  <si>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</si>
  <si>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</si>
  <si>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</si>
  <si>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</si>
  <si>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</si>
  <si>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</si>
  <si>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</si>
  <si>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</si>
  <si>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</si>
  <si>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</si>
  <si>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</si>
  <si>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</si>
  <si>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</si>
  <si>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</si>
  <si>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</si>
  <si>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</si>
  <si>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</si>
  <si>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</si>
  <si>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</si>
  <si>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</si>
  <si>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</si>
  <si>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</si>
  <si>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</si>
  <si>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</si>
  <si>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</si>
  <si>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</si>
  <si>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</si>
  <si>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</si>
  <si>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</si>
  <si>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</si>
  <si>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</si>
  <si>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</si>
  <si>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</si>
  <si>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</si>
  <si>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</si>
  <si>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</si>
  <si>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</si>
  <si>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</si>
  <si>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</si>
  <si>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</si>
  <si>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</si>
  <si>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</si>
  <si>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</si>
  <si>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</si>
  <si>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</si>
  <si>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</si>
  <si>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</si>
  <si>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</si>
  <si>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</si>
  <si>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</si>
  <si>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</si>
  <si>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</si>
  <si>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</si>
  <si>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</si>
  <si>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</si>
  <si>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</si>
  <si>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</si>
  <si>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</si>
  <si>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</si>
  <si>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</si>
  <si>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</si>
  <si>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</si>
  <si>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</si>
  <si>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</si>
  <si>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</si>
  <si>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</si>
  <si>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</si>
  <si>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</si>
  <si>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</si>
  <si>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</si>
  <si>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</si>
  <si>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</si>
  <si>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</si>
  <si>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</si>
  <si>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</si>
  <si>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</si>
  <si>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</si>
  <si>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</si>
  <si>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</si>
  <si>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</si>
  <si>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</si>
  <si>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</si>
  <si>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</si>
  <si>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</si>
  <si>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</si>
  <si>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</si>
  <si>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</si>
  <si>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</si>
  <si>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</si>
  <si>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</si>
  <si>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</si>
  <si>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</si>
  <si>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</si>
  <si>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</si>
  <si>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</si>
  <si>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</si>
  <si>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</si>
  <si>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</si>
  <si>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</si>
  <si>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</si>
  <si>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</si>
  <si>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</si>
  <si>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</si>
  <si>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</si>
  <si>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</si>
  <si>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</si>
  <si>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</si>
  <si>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</si>
  <si>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</si>
  <si>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</si>
  <si>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</si>
  <si>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</si>
  <si>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</si>
  <si>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</si>
  <si>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</si>
  <si>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</si>
  <si>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</si>
  <si>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</si>
  <si>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</si>
  <si>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</si>
  <si>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</si>
  <si>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</si>
  <si>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</si>
  <si>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</si>
  <si>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</si>
  <si>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</si>
  <si>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</si>
  <si>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</si>
  <si>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</si>
  <si>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</si>
  <si>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</si>
  <si>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</si>
  <si>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</si>
  <si>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</si>
  <si>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</si>
  <si>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</si>
  <si>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</si>
  <si>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</si>
  <si>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</si>
  <si>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</si>
  <si>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</si>
  <si>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</si>
  <si>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</si>
  <si>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</si>
  <si>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</si>
  <si>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</si>
  <si>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</si>
  <si>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</si>
  <si>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</si>
  <si>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</si>
  <si>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</si>
  <si>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</si>
  <si>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</si>
  <si>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</si>
  <si>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</si>
  <si>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</si>
  <si>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</si>
  <si>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</si>
  <si>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</si>
  <si>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</si>
  <si>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</si>
  <si>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</si>
  <si>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</si>
  <si>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</si>
  <si>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</si>
  <si>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</si>
  <si>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</si>
  <si>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</si>
  <si>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</si>
  <si>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</si>
  <si>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</si>
  <si>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</si>
  <si>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</si>
  <si>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</si>
  <si>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</si>
  <si>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</si>
  <si>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</si>
  <si>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</si>
  <si>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</si>
  <si>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</si>
  <si>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</si>
  <si>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</si>
  <si>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</si>
  <si>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</si>
  <si>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</si>
  <si>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</si>
  <si>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</si>
  <si>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</si>
  <si>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</si>
  <si>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</si>
  <si>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</si>
  <si>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</si>
  <si>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</si>
  <si>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</si>
  <si>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</si>
  <si>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</si>
  <si>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</si>
  <si>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</si>
  <si>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</si>
  <si>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</si>
  <si>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</si>
  <si>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</si>
  <si>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</si>
  <si>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</si>
  <si>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</si>
  <si>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</si>
  <si>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</si>
  <si>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</si>
  <si>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</si>
  <si>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</si>
  <si>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</si>
  <si>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</si>
  <si>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</si>
  <si>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</si>
  <si>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</si>
  <si>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</si>
  <si>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</si>
  <si>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</si>
  <si>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</si>
  <si>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</si>
  <si>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</si>
  <si>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</si>
  <si>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</si>
  <si>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</si>
  <si>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</si>
  <si>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</si>
  <si>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</si>
  <si>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</si>
  <si>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</si>
  <si>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</si>
  <si>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</si>
  <si>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</si>
  <si>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</si>
  <si>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</si>
  <si>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</si>
  <si>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</si>
  <si>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</si>
  <si>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</si>
  <si>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</si>
  <si>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</si>
  <si>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</si>
  <si>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</si>
  <si>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</si>
  <si>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</si>
  <si>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</si>
  <si>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</si>
  <si>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</si>
  <si>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</si>
  <si>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</si>
  <si>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</si>
  <si>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</si>
  <si>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</si>
  <si>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</si>
  <si>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</si>
  <si>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</si>
  <si>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</si>
  <si>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</si>
  <si>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</si>
  <si>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</si>
  <si>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</si>
  <si>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</si>
  <si>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</si>
  <si>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</si>
  <si>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</si>
  <si>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</si>
  <si>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</si>
  <si>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</si>
  <si>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</si>
  <si>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</si>
  <si>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</si>
  <si>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</si>
  <si>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</si>
  <si>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</si>
  <si>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</si>
  <si>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</si>
  <si>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</si>
  <si>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</si>
  <si>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</si>
  <si>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</si>
  <si>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</si>
  <si>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</si>
  <si>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</si>
  <si>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</si>
  <si>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</si>
  <si>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</si>
  <si>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</si>
  <si>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</si>
  <si>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</si>
  <si>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</si>
  <si>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</si>
  <si>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</si>
  <si>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</si>
  <si>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</si>
  <si>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</si>
  <si>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</si>
  <si>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</si>
  <si>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</si>
  <si>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</si>
  <si>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</si>
  <si>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</si>
  <si>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</si>
  <si>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</si>
  <si>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</si>
  <si>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</si>
  <si>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</si>
  <si>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</si>
  <si>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</si>
  <si>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</si>
  <si>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</si>
  <si>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</si>
  <si>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</si>
  <si>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</si>
  <si>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</si>
  <si>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</si>
  <si>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</si>
  <si>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</si>
  <si>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</si>
  <si>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</si>
  <si>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</si>
  <si>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</si>
  <si>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</si>
  <si>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</si>
  <si>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</si>
  <si>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</si>
  <si>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</si>
  <si>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</si>
  <si>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</si>
  <si>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</si>
  <si>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</si>
  <si>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</si>
  <si>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</si>
  <si>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</si>
  <si>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</si>
  <si>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</si>
  <si>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</si>
  <si>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</si>
  <si>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</si>
  <si>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</si>
  <si>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</si>
  <si>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</si>
  <si>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</si>
  <si>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</si>
  <si>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</si>
  <si>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</si>
  <si>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</si>
  <si>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</si>
  <si>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</si>
  <si>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</si>
  <si>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</si>
  <si>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</si>
  <si>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</si>
  <si>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</si>
  <si>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</si>
  <si>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</si>
  <si>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</si>
  <si>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</si>
  <si>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</si>
  <si>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</si>
  <si>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</si>
  <si>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</si>
  <si>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</si>
  <si>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</si>
  <si>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</si>
  <si>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</si>
  <si>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</si>
  <si>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</si>
  <si>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</si>
  <si>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</si>
  <si>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</si>
  <si>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</si>
  <si>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</si>
  <si>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</si>
  <si>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</si>
  <si>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</si>
  <si>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</si>
  <si>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</si>
  <si>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</si>
  <si>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</si>
  <si>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</si>
  <si>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</si>
  <si>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</si>
  <si>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</si>
  <si>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</si>
  <si>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</si>
  <si>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</si>
  <si>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</si>
  <si>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</si>
  <si>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</si>
  <si>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</si>
  <si>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</si>
  <si>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</si>
  <si>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</si>
  <si>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</si>
  <si>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</si>
  <si>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</si>
  <si>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</si>
  <si>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</si>
  <si>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</si>
  <si>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</si>
  <si>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</si>
  <si>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</si>
  <si>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</si>
  <si>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</si>
  <si>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</si>
  <si>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</si>
  <si>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</si>
  <si>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</si>
  <si>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</si>
  <si>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</si>
  <si>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</si>
  <si>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</si>
  <si>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</si>
  <si>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</si>
  <si>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</si>
  <si>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</si>
  <si>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</si>
  <si>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</si>
  <si>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</si>
  <si>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</si>
  <si>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</si>
  <si>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</si>
  <si>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</si>
  <si>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</si>
  <si>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</si>
  <si>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</si>
  <si>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</si>
  <si>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</si>
  <si>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</si>
  <si>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</si>
  <si>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</si>
  <si>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</si>
  <si>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</si>
  <si>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</si>
  <si>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</si>
  <si>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</si>
  <si>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</si>
  <si>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</si>
  <si>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</si>
  <si>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</si>
  <si>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</si>
  <si>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</si>
  <si>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</si>
  <si>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</si>
  <si>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</si>
  <si>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</si>
  <si>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</si>
  <si>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</si>
  <si>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</si>
  <si>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</si>
  <si>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</si>
  <si>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</si>
  <si>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</si>
  <si>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</si>
  <si>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</si>
  <si>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</si>
  <si>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</si>
  <si>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</si>
  <si>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</si>
  <si>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</si>
  <si>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</si>
  <si>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</si>
  <si>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</si>
  <si>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</si>
  <si>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</si>
  <si>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</si>
  <si>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</si>
  <si>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</si>
  <si>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</si>
  <si>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</si>
  <si>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</si>
  <si>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</si>
  <si>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</si>
  <si>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</si>
  <si>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</si>
  <si>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</si>
  <si>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</si>
  <si>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</si>
  <si>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</si>
  <si>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</si>
  <si>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</si>
  <si>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</si>
  <si>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</si>
  <si>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</si>
  <si>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</si>
  <si>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</si>
  <si>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</si>
  <si>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</si>
  <si>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</si>
  <si>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</si>
  <si>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</si>
  <si>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</si>
  <si>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</si>
  <si>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</si>
  <si>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</si>
  <si>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</si>
  <si>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</si>
  <si>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</si>
  <si>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</si>
  <si>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</si>
  <si>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</si>
  <si>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</si>
  <si>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</si>
  <si>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</si>
  <si>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</si>
  <si>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</si>
  <si>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</si>
  <si>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</si>
  <si>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</si>
  <si>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</si>
  <si>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</si>
  <si>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</si>
  <si>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</si>
  <si>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</si>
  <si>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</si>
  <si>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</si>
  <si>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</si>
  <si>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</si>
  <si>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</si>
  <si>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</si>
  <si>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</si>
  <si>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</si>
  <si>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</si>
  <si>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</si>
  <si>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</si>
  <si>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</si>
  <si>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</si>
  <si>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</si>
  <si>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</si>
  <si>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</si>
  <si>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</si>
  <si>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</si>
  <si>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</si>
  <si>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</si>
  <si>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</si>
  <si>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</si>
  <si>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</si>
  <si>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</si>
  <si>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</si>
  <si>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</si>
  <si>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</si>
  <si>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</si>
  <si>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</si>
  <si>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</si>
  <si>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</si>
  <si>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</si>
  <si>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</si>
  <si>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</si>
  <si>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</si>
  <si>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</si>
  <si>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</si>
  <si>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</si>
  <si>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</si>
  <si>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</si>
  <si>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</si>
  <si>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</si>
  <si>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</si>
  <si>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</si>
  <si>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</si>
  <si>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</si>
  <si>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</si>
  <si>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</si>
  <si>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</si>
  <si>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</si>
  <si>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</si>
  <si>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</si>
  <si>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</si>
  <si>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</si>
  <si>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</si>
  <si>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</si>
  <si>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</si>
  <si>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</si>
  <si>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</si>
  <si>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</si>
  <si>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</si>
  <si>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</si>
  <si>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</si>
  <si>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</si>
  <si>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</si>
  <si>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</si>
  <si>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</si>
  <si>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</si>
  <si>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</si>
  <si>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</si>
  <si>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</si>
  <si>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</si>
  <si>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</si>
  <si>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</si>
  <si>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</si>
  <si>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</si>
  <si>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</si>
  <si>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</si>
  <si>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</si>
  <si>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</si>
  <si>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</si>
  <si>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</si>
  <si>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</si>
  <si>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</si>
  <si>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</si>
  <si>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</si>
  <si>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</si>
  <si>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</si>
  <si>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</si>
  <si>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</si>
  <si>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</si>
  <si>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</si>
  <si>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</si>
  <si>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</si>
  <si>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</si>
  <si>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</si>
  <si>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</si>
  <si>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</si>
  <si>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</si>
  <si>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</si>
  <si>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</si>
  <si>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</si>
  <si>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</si>
  <si>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</si>
  <si>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</si>
  <si>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</si>
  <si>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</si>
  <si>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</si>
  <si>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</si>
  <si>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</si>
  <si>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</si>
  <si>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</si>
  <si>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</si>
  <si>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</si>
  <si>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</si>
  <si>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</si>
  <si>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</si>
  <si>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</si>
  <si>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</si>
  <si>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</si>
  <si>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</si>
  <si>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</si>
  <si>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</si>
  <si>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</si>
  <si>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</si>
  <si>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</si>
  <si>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</si>
  <si>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</si>
  <si>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</si>
  <si>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</si>
  <si>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</si>
  <si>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</si>
  <si>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</si>
  <si>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</si>
  <si>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</si>
  <si>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</si>
  <si>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</si>
  <si>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</si>
  <si>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</si>
  <si>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</si>
  <si>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</si>
  <si>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</si>
  <si>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</si>
  <si>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</si>
  <si>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</si>
  <si>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</si>
  <si>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</si>
  <si>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</si>
  <si>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</si>
  <si>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</si>
  <si>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</si>
  <si>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</si>
  <si>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</si>
  <si>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</si>
  <si>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</si>
  <si>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</si>
  <si>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</si>
  <si>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</si>
  <si>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</si>
  <si>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</si>
  <si>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</si>
  <si>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</si>
  <si>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</si>
  <si>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</si>
  <si>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</si>
  <si>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</si>
  <si>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</si>
  <si>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</si>
  <si>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</si>
  <si>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</si>
  <si>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</si>
  <si>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</si>
  <si>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</si>
  <si>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</si>
  <si>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</si>
  <si>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</si>
  <si>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</si>
  <si>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</si>
  <si>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</si>
  <si>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</si>
  <si>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</si>
  <si>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</si>
  <si>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</si>
  <si>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</si>
  <si>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</si>
  <si>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</si>
  <si>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</si>
  <si>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</si>
  <si>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</si>
  <si>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</si>
  <si>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</si>
  <si>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</si>
  <si>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</si>
  <si>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</si>
  <si>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</si>
  <si>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</si>
  <si>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</si>
  <si>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</si>
  <si>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</si>
  <si>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</si>
  <si>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</si>
  <si>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</si>
  <si>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</si>
  <si>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</si>
  <si>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</si>
  <si>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</si>
  <si>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</si>
  <si>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</si>
  <si>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</si>
  <si>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</si>
  <si>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</si>
  <si>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</si>
  <si>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</si>
  <si>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</si>
  <si>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</si>
  <si>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</si>
  <si>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</si>
  <si>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</si>
  <si>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</si>
  <si>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</si>
  <si>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</si>
  <si>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</si>
  <si>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</si>
  <si>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</si>
  <si>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</si>
  <si>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</si>
  <si>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</si>
  <si>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</si>
  <si>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</si>
  <si>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</si>
  <si>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</si>
  <si>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</si>
  <si>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</si>
  <si>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</si>
  <si>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</si>
  <si>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</si>
  <si>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</si>
  <si>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</si>
  <si>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</si>
  <si>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</si>
  <si>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</si>
  <si>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</si>
  <si>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</si>
  <si>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</si>
  <si>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</si>
  <si>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</si>
  <si>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</si>
  <si>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</si>
  <si>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</si>
  <si>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</si>
  <si>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</si>
  <si>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</si>
  <si>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</si>
  <si>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</si>
  <si>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</si>
  <si>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</si>
  <si>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</si>
  <si>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</si>
  <si>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</si>
  <si>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</si>
  <si>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</si>
  <si>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</si>
  <si>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</si>
  <si>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</si>
  <si>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</si>
  <si>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</si>
  <si>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</si>
  <si>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</si>
  <si>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</si>
  <si>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</si>
  <si>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</si>
  <si>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</si>
  <si>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</si>
  <si>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</si>
  <si>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</si>
  <si>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</si>
  <si>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</si>
  <si>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</si>
  <si>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</si>
  <si>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</si>
  <si>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</si>
  <si>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</si>
  <si>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</si>
  <si>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</si>
  <si>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</si>
  <si>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</si>
  <si>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</si>
  <si>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</si>
  <si>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</si>
  <si>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</si>
  <si>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</si>
  <si>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</si>
  <si>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</si>
  <si>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</si>
  <si>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</si>
  <si>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</si>
  <si>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</si>
  <si>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</si>
  <si>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</si>
  <si>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</si>
  <si>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</si>
  <si>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</si>
  <si>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</si>
  <si>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</si>
  <si>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</si>
  <si>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</si>
  <si>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</si>
  <si>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</si>
  <si>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</si>
  <si>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</si>
  <si>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</si>
  <si>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</si>
  <si>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</si>
  <si>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</si>
  <si>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</si>
  <si>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</si>
  <si>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</si>
  <si>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</si>
  <si>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</si>
  <si>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</si>
  <si>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</si>
  <si>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</si>
  <si>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</si>
  <si>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</si>
  <si>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</si>
  <si>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</si>
  <si>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</si>
  <si>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</si>
  <si>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</si>
  <si>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</si>
  <si>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</si>
  <si>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</si>
  <si>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</si>
  <si>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</si>
  <si>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</si>
  <si>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</si>
  <si>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</si>
  <si>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</si>
  <si>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</si>
  <si>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</si>
  <si>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</si>
  <si>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</si>
  <si>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</si>
  <si>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</si>
  <si>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</si>
  <si>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</si>
  <si>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</si>
  <si>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</si>
  <si>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</si>
  <si>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</si>
  <si>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</si>
  <si>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</si>
  <si>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</si>
  <si>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</si>
  <si>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</si>
  <si>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</si>
  <si>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</si>
  <si>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</si>
  <si>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</si>
  <si>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</si>
  <si>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</si>
  <si>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</si>
  <si>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</si>
  <si>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</si>
  <si>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</si>
  <si>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</si>
  <si>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</si>
  <si>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</si>
  <si>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</si>
  <si>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</si>
  <si>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</si>
  <si>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</si>
  <si>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</si>
  <si>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</si>
  <si>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</si>
  <si>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</si>
  <si>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</si>
  <si>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</si>
  <si>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</si>
  <si>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</si>
  <si>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</si>
  <si>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</si>
  <si>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</si>
  <si>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</si>
  <si>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</si>
  <si>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</si>
  <si>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</si>
  <si>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</si>
  <si>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</si>
  <si>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</si>
  <si>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</si>
  <si>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</si>
  <si>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</si>
  <si>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</si>
  <si>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</si>
  <si>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</si>
  <si>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</si>
  <si>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</si>
  <si>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</si>
  <si>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</si>
  <si>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</si>
  <si>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</si>
  <si>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</si>
  <si>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</si>
  <si>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</si>
  <si>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</si>
  <si>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</si>
  <si>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</si>
  <si>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</si>
  <si>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</si>
  <si>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</si>
  <si>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</si>
  <si>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</si>
  <si>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</si>
  <si>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</si>
  <si>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</si>
  <si>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</si>
  <si>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</si>
  <si>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</si>
  <si>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</si>
  <si>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</si>
  <si>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</si>
  <si>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</si>
  <si>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</si>
  <si>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</si>
  <si>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</si>
  <si>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</si>
  <si>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</si>
  <si>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</si>
  <si>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</si>
  <si>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</si>
  <si>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</si>
  <si>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</si>
  <si>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</si>
  <si>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</si>
  <si>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</si>
  <si>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</si>
  <si>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</si>
  <si>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</si>
  <si>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</si>
  <si>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</si>
  <si>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</si>
  <si>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</si>
  <si>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</si>
  <si>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</si>
  <si>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</si>
  <si>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</si>
  <si>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</si>
  <si>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</si>
  <si>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</si>
  <si>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</si>
  <si>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</si>
  <si>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</si>
  <si>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</si>
  <si>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</si>
  <si>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</si>
  <si>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</si>
  <si>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</si>
  <si>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</si>
  <si>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</si>
  <si>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</si>
  <si>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</si>
  <si>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</si>
  <si>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</si>
  <si>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</si>
  <si>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</si>
  <si>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</si>
  <si>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</si>
  <si>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</si>
  <si>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</si>
  <si>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</si>
  <si>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</si>
  <si>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</si>
  <si>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</si>
  <si>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</si>
  <si>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</si>
  <si>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</si>
  <si>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</si>
  <si>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</si>
  <si>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</si>
  <si>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</si>
  <si>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</si>
  <si>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</si>
  <si>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</si>
  <si>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</si>
  <si>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</si>
  <si>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</si>
  <si>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</si>
  <si>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</si>
  <si>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</si>
  <si>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</si>
  <si>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</si>
  <si>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</si>
  <si>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</si>
  <si>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</si>
  <si>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</si>
  <si>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</si>
  <si>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</si>
  <si>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</si>
  <si>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</si>
  <si>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</si>
  <si>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</si>
  <si>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</si>
  <si>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</si>
  <si>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</si>
  <si>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</si>
  <si>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</si>
  <si>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</si>
  <si>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</si>
  <si>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</si>
  <si>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</si>
  <si>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</si>
  <si>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</si>
  <si>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</si>
  <si>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</si>
  <si>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</si>
  <si>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</si>
  <si>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</si>
  <si>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</si>
  <si>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</si>
  <si>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</si>
  <si>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</si>
  <si>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</si>
  <si>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</si>
  <si>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</si>
  <si>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</si>
  <si>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</si>
  <si>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</si>
  <si>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</si>
  <si>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</si>
  <si>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</si>
  <si>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</si>
  <si>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</si>
  <si>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</si>
  <si>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</si>
  <si>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</si>
  <si>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</si>
  <si>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</si>
  <si>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</si>
  <si>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</si>
  <si>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</si>
  <si>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</si>
  <si>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</si>
  <si>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</si>
  <si>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</si>
  <si>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</si>
  <si>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</si>
  <si>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</si>
  <si>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</si>
  <si>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</si>
  <si>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</si>
  <si>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</si>
  <si>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</si>
  <si>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</si>
  <si>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</si>
  <si>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</si>
  <si>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</si>
  <si>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</si>
  <si>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</si>
  <si>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</si>
  <si>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</si>
  <si>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</si>
  <si>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</si>
  <si>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</si>
  <si>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</si>
  <si>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</si>
  <si>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</si>
  <si>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</si>
  <si>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</si>
  <si>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</si>
  <si>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</si>
  <si>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</si>
  <si>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</si>
  <si>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</si>
  <si>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</si>
  <si>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</si>
  <si>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</si>
  <si>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</si>
  <si>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</si>
  <si>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</si>
  <si>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</si>
  <si>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</si>
  <si>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</si>
  <si>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</si>
  <si>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</si>
  <si>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</si>
  <si>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</si>
  <si>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</si>
  <si>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</si>
  <si>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</si>
  <si>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</si>
  <si>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</si>
  <si>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</si>
  <si>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</si>
  <si>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</si>
  <si>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</si>
  <si>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</si>
  <si>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</si>
  <si>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</si>
  <si>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</si>
  <si>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</si>
  <si>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</si>
  <si>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</si>
  <si>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</si>
  <si>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</si>
  <si>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</si>
  <si>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</si>
  <si>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</si>
  <si>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</si>
  <si>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</si>
  <si>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</si>
  <si>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</si>
  <si>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</si>
  <si>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</si>
  <si>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</si>
  <si>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</si>
  <si>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</si>
  <si>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</si>
  <si>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</si>
  <si>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</si>
  <si>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</si>
  <si>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</si>
  <si>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</si>
  <si>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</si>
  <si>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</si>
  <si>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</si>
  <si>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</si>
  <si>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</si>
  <si>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</si>
  <si>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</si>
  <si>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</si>
  <si>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</si>
  <si>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</si>
  <si>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</si>
  <si>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</si>
  <si>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</si>
  <si>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</si>
  <si>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</si>
  <si>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</si>
  <si>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</si>
  <si>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</si>
  <si>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</si>
  <si>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</si>
  <si>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</si>
  <si>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</si>
  <si>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</si>
  <si>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</si>
  <si>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</si>
  <si>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</si>
  <si>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</si>
  <si>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</si>
  <si>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</si>
  <si>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</si>
  <si>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</si>
  <si>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</si>
  <si>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</si>
  <si>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</si>
  <si>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</si>
  <si>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</si>
  <si>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</si>
  <si>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</si>
  <si>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</si>
  <si>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</si>
  <si>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</si>
  <si>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</si>
  <si>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</si>
  <si>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</si>
  <si>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</si>
  <si>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</si>
  <si>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</si>
  <si>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</si>
  <si>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</si>
  <si>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</si>
  <si>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</si>
  <si>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</si>
  <si>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</si>
  <si>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</si>
  <si>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</si>
  <si>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</si>
  <si>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</si>
  <si>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</si>
  <si>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</si>
  <si>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</si>
  <si>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</si>
  <si>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</si>
  <si>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</si>
  <si>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</si>
  <si>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</si>
  <si>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</si>
  <si>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</si>
  <si>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</si>
  <si>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</si>
  <si>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</si>
  <si>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</si>
  <si>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</si>
  <si>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</si>
  <si>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</si>
  <si>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</si>
  <si>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</si>
  <si>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</si>
  <si>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</si>
  <si>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</si>
  <si>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</si>
  <si>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</si>
  <si>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</si>
  <si>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</si>
  <si>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</si>
  <si>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</si>
  <si>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</si>
  <si>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</si>
  <si>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</si>
  <si>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</si>
  <si>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</si>
  <si>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</si>
  <si>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</si>
  <si>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</si>
  <si>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</si>
  <si>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</si>
  <si>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</si>
  <si>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</si>
  <si>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</si>
  <si>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</si>
  <si>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</si>
  <si>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</si>
  <si>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</si>
  <si>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</si>
  <si>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</si>
  <si>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</si>
  <si>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</si>
  <si>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</si>
  <si>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</si>
  <si>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</si>
  <si>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</si>
  <si>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</si>
  <si>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</si>
  <si>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</si>
  <si>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</si>
  <si>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</si>
  <si>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</si>
  <si>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</si>
  <si>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</si>
  <si>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</si>
  <si>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</si>
  <si>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</si>
  <si>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</si>
  <si>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</si>
  <si>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</si>
  <si>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</si>
  <si>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</si>
  <si>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</si>
  <si>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</si>
  <si>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</si>
  <si>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</si>
  <si>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</si>
  <si>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</si>
  <si>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</si>
  <si>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</si>
  <si>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</si>
  <si>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</si>
  <si>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</si>
  <si>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</si>
  <si>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</si>
  <si>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</si>
  <si>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</si>
  <si>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</si>
  <si>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</si>
  <si>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</si>
  <si>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</si>
  <si>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</si>
  <si>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</si>
  <si>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</si>
  <si>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</si>
  <si>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</si>
  <si>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</si>
  <si>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</si>
  <si>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</si>
  <si>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</si>
  <si>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</si>
  <si>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</si>
  <si>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</si>
  <si>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</si>
  <si>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</si>
  <si>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</si>
  <si>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</si>
  <si>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</si>
  <si>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</si>
  <si>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</si>
  <si>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</si>
  <si>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</si>
  <si>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</si>
  <si>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</si>
  <si>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</si>
  <si>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</si>
  <si>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</si>
  <si>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</si>
  <si>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</si>
  <si>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</si>
  <si>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</si>
  <si>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</si>
  <si>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</si>
  <si>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</si>
  <si>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</si>
  <si>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</si>
  <si>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</si>
  <si>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</si>
  <si>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</si>
  <si>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</si>
  <si>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</si>
  <si>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</si>
  <si>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</si>
  <si>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</si>
  <si>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</si>
  <si>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</si>
  <si>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</si>
  <si>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</si>
  <si>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</si>
  <si>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</si>
  <si>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</si>
  <si>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</si>
  <si>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</si>
  <si>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</si>
  <si>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</si>
  <si>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</si>
  <si>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</si>
  <si>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</si>
  <si>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</si>
  <si>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</si>
  <si>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</si>
  <si>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</si>
  <si>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</si>
  <si>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</si>
  <si>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</si>
  <si>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</si>
  <si>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</si>
  <si>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</si>
  <si>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</si>
  <si>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</si>
  <si>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</si>
  <si>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</si>
  <si>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</si>
  <si>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</si>
  <si>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</si>
  <si>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</si>
  <si>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</si>
  <si>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</si>
  <si>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</si>
  <si>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</si>
  <si>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</si>
  <si>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</si>
  <si>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</si>
  <si>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</si>
  <si>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</si>
  <si>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</si>
  <si>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</si>
  <si>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</si>
  <si>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</si>
  <si>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</si>
  <si>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</si>
  <si>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</si>
  <si>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</si>
  <si>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</si>
  <si>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</si>
  <si>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</si>
  <si>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</si>
  <si>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</si>
  <si>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</si>
  <si>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</si>
  <si>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</si>
  <si>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</si>
  <si>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</si>
  <si>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</si>
  <si>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</si>
  <si>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</si>
  <si>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</si>
  <si>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</si>
  <si>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</si>
  <si>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</si>
  <si>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</si>
  <si>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</si>
  <si>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</si>
  <si>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</si>
  <si>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</si>
  <si>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</si>
  <si>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</si>
  <si>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</si>
  <si>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</si>
  <si>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</si>
  <si>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</si>
  <si>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</si>
  <si>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</si>
  <si>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</si>
  <si>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</si>
  <si>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</si>
  <si>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</si>
  <si>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</si>
  <si>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</si>
  <si>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</si>
  <si>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</si>
  <si>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</si>
  <si>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</si>
  <si>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</si>
  <si>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</si>
  <si>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</si>
  <si>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</si>
  <si>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</si>
  <si>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</si>
  <si>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</si>
  <si>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</si>
  <si>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</si>
  <si>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</si>
  <si>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</si>
  <si>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</si>
  <si>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</si>
  <si>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</si>
  <si>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</si>
  <si>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</si>
  <si>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</si>
  <si>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</si>
  <si>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</si>
  <si>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</si>
  <si>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</si>
  <si>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</si>
  <si>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</si>
  <si>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</si>
  <si>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</si>
  <si>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</si>
  <si>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</si>
  <si>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</si>
  <si>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</si>
  <si>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</si>
  <si>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</si>
  <si>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</si>
  <si>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</si>
  <si>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</si>
  <si>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</si>
  <si>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</si>
  <si>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</si>
  <si>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</si>
  <si>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</si>
  <si>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</si>
  <si>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</si>
  <si>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</si>
  <si>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</si>
  <si>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</si>
  <si>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</si>
  <si>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</si>
  <si>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</si>
  <si>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</si>
  <si>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</si>
  <si>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</si>
  <si>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</si>
  <si>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</si>
  <si>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</si>
  <si>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</si>
  <si>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</si>
  <si>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</si>
  <si>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</si>
  <si>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</si>
  <si>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</si>
  <si>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</si>
  <si>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</si>
  <si>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</si>
  <si>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</si>
  <si>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</si>
  <si>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</si>
  <si>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</si>
  <si>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</si>
  <si>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</si>
  <si>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</si>
  <si>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</si>
  <si>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</si>
  <si>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</si>
  <si>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</si>
  <si>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</si>
  <si>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</si>
  <si>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</si>
  <si>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</si>
  <si>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</si>
  <si>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</si>
  <si>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</si>
  <si>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</si>
  <si>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</si>
  <si>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</si>
  <si>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</si>
  <si>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</si>
  <si>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</si>
  <si>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</si>
  <si>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</si>
  <si>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</si>
  <si>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</si>
  <si>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</si>
  <si>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</si>
  <si>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</si>
  <si>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</si>
  <si>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</si>
  <si>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</si>
  <si>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</si>
  <si>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</si>
  <si>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</si>
  <si>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</si>
  <si>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</si>
  <si>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</si>
  <si>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</si>
  <si>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</si>
  <si>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</si>
  <si>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</si>
  <si>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</si>
  <si>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</si>
  <si>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</si>
  <si>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</si>
  <si>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</si>
  <si>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</si>
  <si>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</si>
  <si>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</si>
  <si>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</si>
  <si>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</si>
  <si>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</si>
  <si>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</si>
  <si>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</si>
  <si>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</si>
  <si>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</si>
  <si>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</si>
  <si>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</si>
  <si>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</si>
  <si>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</si>
  <si>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</si>
  <si>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</si>
  <si>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</si>
  <si>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</si>
  <si>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</si>
  <si>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</si>
  <si>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</si>
  <si>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</si>
  <si>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</si>
  <si>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</si>
  <si>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</si>
  <si>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</si>
  <si>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</si>
  <si>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</si>
  <si>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</si>
  <si>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</si>
  <si>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</si>
  <si>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</si>
  <si>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</si>
  <si>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</si>
  <si>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</si>
  <si>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</si>
  <si>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</si>
  <si>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</si>
  <si>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</si>
  <si>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</si>
  <si>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</si>
  <si>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</si>
  <si>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</si>
  <si>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</si>
  <si>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</si>
  <si>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</si>
  <si>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</si>
  <si>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</si>
  <si>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</si>
  <si>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</si>
  <si>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</si>
  <si>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</si>
  <si>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</si>
  <si>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</si>
  <si>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</si>
  <si>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</si>
  <si>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</si>
  <si>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</si>
  <si>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</si>
  <si>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</si>
  <si>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</si>
  <si>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</si>
  <si>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</si>
  <si>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</si>
  <si>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</si>
  <si>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</si>
  <si>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</si>
  <si>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</si>
  <si>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</si>
  <si>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</si>
  <si>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</si>
  <si>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</si>
  <si>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</si>
  <si>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</si>
  <si>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</si>
  <si>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</si>
  <si>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</si>
  <si>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</si>
  <si>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</si>
  <si>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</si>
  <si>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</si>
  <si>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</si>
  <si>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</si>
  <si>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</si>
  <si>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</si>
  <si>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</si>
  <si>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</si>
  <si>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</si>
  <si>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</si>
  <si>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</si>
  <si>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</si>
  <si>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</si>
  <si>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</si>
  <si>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</si>
  <si>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</si>
  <si>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</si>
  <si>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</si>
  <si>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</si>
  <si>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</si>
  <si>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</si>
  <si>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</si>
  <si>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</si>
  <si>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</si>
  <si>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</si>
  <si>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</si>
  <si>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</si>
  <si>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</si>
  <si>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</si>
  <si>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</si>
  <si>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</si>
  <si>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</si>
  <si>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</si>
  <si>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</si>
  <si>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</si>
  <si>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</si>
  <si>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</si>
  <si>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</si>
  <si>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</si>
  <si>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</si>
  <si>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</si>
  <si>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</si>
  <si>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</si>
  <si>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</si>
  <si>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</si>
  <si>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</si>
  <si>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</si>
  <si>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</si>
  <si>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</si>
  <si>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</si>
  <si>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</si>
  <si>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</si>
  <si>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</si>
  <si>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</si>
  <si>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</si>
  <si>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</si>
  <si>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</si>
  <si>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</si>
  <si>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</si>
  <si>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</si>
  <si>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</si>
  <si>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</si>
  <si>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</si>
  <si>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</si>
  <si>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</si>
  <si>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</si>
  <si>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</si>
  <si>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</si>
  <si>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</si>
  <si>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</si>
  <si>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</si>
  <si>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</si>
  <si>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</si>
  <si>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</si>
  <si>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</si>
  <si>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</si>
  <si>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</si>
  <si>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</si>
  <si>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</si>
  <si>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</si>
  <si>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</si>
  <si>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</si>
  <si>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</si>
  <si>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</si>
  <si>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</si>
  <si>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</si>
  <si>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</si>
  <si>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</si>
  <si>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</si>
  <si>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</si>
  <si>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</si>
  <si>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</si>
  <si>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</si>
  <si>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</si>
  <si>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</si>
  <si>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</si>
  <si>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</si>
  <si>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</si>
  <si>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</si>
  <si>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</si>
  <si>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</si>
  <si>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</si>
  <si>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</si>
  <si>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</si>
  <si>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</si>
  <si>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</si>
  <si>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</si>
  <si>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</si>
  <si>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</si>
  <si>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</si>
  <si>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</si>
  <si>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</si>
  <si>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</si>
  <si>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</si>
  <si>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</si>
  <si>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</si>
  <si>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</si>
  <si>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</si>
  <si>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</si>
  <si>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</si>
  <si>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</si>
  <si>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</si>
  <si>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</si>
  <si>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</si>
  <si>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</si>
  <si>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</si>
  <si>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</si>
  <si>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</si>
  <si>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</si>
  <si>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</si>
  <si>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</si>
  <si>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</si>
  <si>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</si>
  <si>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</si>
  <si>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</si>
  <si>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</si>
  <si>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</si>
  <si>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</si>
  <si>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</si>
  <si>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</si>
  <si>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</si>
  <si>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</si>
  <si>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</si>
  <si>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</si>
  <si>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</si>
  <si>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</si>
  <si>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</si>
  <si>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</si>
  <si>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</si>
  <si>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</si>
  <si>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</si>
  <si>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</si>
  <si>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</si>
  <si>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</si>
  <si>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</si>
  <si>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</si>
  <si>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</si>
  <si>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</si>
  <si>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</si>
  <si>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</si>
  <si>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</si>
  <si>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</si>
  <si>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</si>
  <si>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</si>
  <si>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</si>
  <si>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</si>
  <si>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</si>
  <si>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</si>
  <si>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</si>
  <si>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</si>
  <si>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</si>
  <si>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</si>
  <si>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</si>
  <si>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</si>
  <si>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</si>
  <si>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</si>
  <si>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</si>
  <si>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</si>
  <si>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</si>
  <si>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</si>
  <si>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</si>
  <si>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</si>
  <si>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</si>
  <si>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</si>
  <si>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</si>
  <si>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</si>
  <si>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</si>
  <si>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</si>
  <si>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</si>
  <si>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</si>
  <si>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</si>
  <si>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</si>
  <si>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</si>
  <si>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</si>
  <si>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</si>
  <si>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</si>
  <si>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</si>
  <si>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</si>
  <si>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</si>
  <si>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</si>
  <si>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</si>
  <si>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</si>
  <si>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</si>
  <si>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</si>
  <si>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</si>
  <si>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</si>
  <si>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</si>
  <si>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</si>
  <si>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</si>
  <si>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</si>
  <si>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</si>
  <si>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</si>
  <si>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</si>
  <si>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</si>
  <si>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</si>
  <si>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</si>
  <si>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</si>
  <si>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</si>
  <si>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</si>
  <si>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</si>
  <si>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</si>
  <si>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</si>
  <si>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</si>
  <si>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</si>
  <si>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</si>
  <si>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</si>
  <si>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</si>
  <si>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</si>
  <si>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</si>
  <si>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</si>
  <si>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</si>
  <si>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</si>
  <si>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</si>
  <si>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</si>
  <si>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</si>
  <si>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</si>
  <si>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</si>
  <si>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</si>
  <si>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</si>
  <si>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</si>
  <si>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</si>
  <si>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</si>
  <si>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</si>
  <si>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</si>
  <si>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</si>
  <si>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</si>
  <si>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</si>
  <si>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</si>
  <si>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</si>
  <si>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</si>
  <si>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</si>
  <si>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</si>
  <si>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</si>
  <si>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</si>
  <si>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</si>
  <si>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</si>
  <si>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</si>
  <si>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</si>
  <si>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</si>
  <si>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</si>
  <si>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</si>
  <si>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</si>
  <si>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</si>
  <si>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</si>
  <si>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</si>
  <si>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</si>
  <si>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</si>
  <si>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</si>
  <si>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</si>
  <si>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</si>
  <si>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</si>
  <si>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</si>
  <si>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</si>
  <si>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</si>
  <si>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</si>
  <si>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</si>
  <si>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</si>
  <si>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</si>
  <si>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</si>
  <si>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</si>
  <si>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</si>
  <si>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</si>
  <si>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</si>
  <si>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</si>
  <si>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</si>
  <si>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</si>
  <si>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</si>
  <si>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</si>
  <si>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</si>
  <si>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</si>
  <si>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</si>
  <si>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</si>
  <si>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</si>
  <si>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</si>
  <si>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</si>
  <si>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</si>
  <si>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</si>
  <si>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</si>
  <si>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</si>
  <si>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</si>
  <si>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</si>
  <si>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</si>
  <si>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</si>
  <si>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</si>
  <si>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</si>
  <si>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</si>
  <si>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</si>
  <si>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</si>
  <si>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</si>
  <si>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</si>
  <si>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</si>
  <si>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</si>
  <si>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</si>
  <si>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</si>
  <si>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</si>
  <si>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</si>
  <si>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</si>
  <si>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</si>
  <si>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</si>
  <si>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</si>
  <si>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</si>
  <si>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</si>
  <si>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</si>
  <si>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</si>
  <si>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</si>
  <si>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</si>
  <si>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</si>
  <si>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</si>
  <si>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</si>
  <si>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</si>
  <si>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</si>
  <si>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</si>
  <si>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</si>
  <si>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</si>
  <si>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</si>
  <si>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</si>
  <si>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</si>
  <si>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</si>
  <si>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</si>
  <si>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</si>
  <si>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</si>
  <si>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</si>
  <si>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</si>
  <si>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</si>
  <si>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</si>
  <si>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</si>
  <si>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</si>
  <si>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</si>
  <si>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</si>
  <si>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</si>
  <si>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</si>
  <si>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</si>
  <si>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</si>
  <si>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</si>
  <si>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</si>
  <si>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</si>
  <si>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</si>
  <si>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</si>
  <si>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</si>
  <si>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</si>
  <si>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</si>
  <si>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</si>
  <si>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</si>
  <si>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</si>
  <si>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</si>
  <si>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</si>
  <si>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</si>
  <si>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</si>
  <si>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</si>
  <si>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</si>
  <si>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</si>
  <si>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</si>
  <si>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</si>
  <si>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</si>
  <si>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</si>
  <si>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</si>
  <si>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</si>
  <si>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</si>
  <si>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</si>
  <si>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</si>
  <si>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</si>
  <si>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</si>
  <si>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</si>
  <si>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</si>
  <si>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</si>
  <si>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</si>
  <si>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</si>
  <si>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</si>
  <si>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</si>
  <si>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</si>
  <si>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</si>
  <si>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</si>
  <si>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</si>
  <si>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</si>
  <si>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</si>
  <si>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</si>
  <si>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</si>
  <si>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</si>
  <si>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</si>
  <si>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</si>
  <si>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</si>
  <si>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</si>
  <si>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</si>
  <si>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</si>
  <si>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</si>
  <si>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</si>
  <si>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</si>
  <si>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</si>
  <si>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</si>
  <si>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</si>
  <si>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</si>
  <si>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</si>
  <si>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</si>
  <si>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</si>
  <si>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</si>
  <si>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</si>
  <si>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</si>
  <si>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</si>
  <si>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</si>
  <si>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</si>
  <si>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</si>
  <si>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</si>
  <si>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</si>
  <si>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</si>
  <si>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</si>
  <si>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</si>
  <si>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</si>
  <si>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</si>
  <si>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</si>
  <si>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</si>
  <si>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</si>
  <si>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</si>
  <si>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</si>
  <si>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</si>
  <si>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</si>
  <si>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</si>
  <si>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</si>
  <si>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</si>
  <si>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</si>
  <si>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</si>
  <si>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</si>
  <si>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</si>
  <si>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</si>
  <si>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</si>
  <si>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</si>
  <si>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</si>
  <si>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</si>
  <si>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</si>
  <si>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</si>
  <si>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</si>
  <si>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</si>
  <si>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</si>
  <si>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</si>
  <si>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</si>
  <si>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</si>
  <si>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</si>
  <si>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</si>
  <si>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</si>
  <si>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</si>
  <si>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</si>
  <si>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</si>
  <si>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</si>
  <si>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</si>
  <si>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</si>
  <si>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</si>
  <si>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</si>
  <si>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</si>
  <si>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</si>
  <si>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</si>
  <si>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</si>
  <si>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</si>
  <si>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</si>
  <si>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</si>
  <si>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</si>
  <si>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</si>
  <si>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</si>
  <si>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</si>
  <si>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</si>
  <si>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</si>
  <si>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</si>
  <si>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</si>
  <si>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</si>
  <si>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</si>
  <si>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</si>
  <si>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</si>
  <si>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</si>
  <si>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</si>
  <si>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</si>
  <si>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</si>
  <si>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</si>
  <si>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</si>
  <si>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</si>
  <si>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</si>
  <si>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</si>
  <si>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</si>
  <si>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</si>
  <si>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</si>
  <si>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</si>
  <si>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</si>
  <si>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</si>
  <si>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</si>
  <si>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</si>
  <si>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</si>
  <si>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</si>
  <si>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</si>
  <si>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</si>
  <si>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</si>
  <si>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</si>
  <si>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</si>
  <si>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</si>
  <si>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</si>
  <si>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</si>
  <si>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</si>
  <si>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</si>
  <si>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</si>
  <si>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</si>
  <si>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</si>
  <si>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</si>
  <si>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</si>
  <si>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</si>
  <si>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</si>
  <si>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</si>
  <si>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</si>
  <si>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</si>
  <si>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</si>
  <si>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</si>
  <si>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</si>
  <si>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</si>
  <si>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</si>
  <si>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</si>
  <si>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</si>
  <si>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</si>
  <si>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</si>
  <si>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</si>
  <si>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</si>
  <si>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</si>
  <si>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</si>
  <si>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</si>
  <si>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</si>
  <si>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</si>
  <si>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</si>
  <si>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</si>
  <si>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</si>
  <si>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</si>
  <si>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</si>
  <si>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</si>
  <si>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</si>
  <si>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</si>
  <si>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</si>
  <si>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</si>
  <si>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</si>
  <si>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</si>
  <si>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</si>
  <si>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</si>
  <si>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</si>
  <si>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</si>
  <si>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</si>
  <si>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</si>
  <si>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</si>
  <si>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</si>
  <si>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</si>
  <si>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</si>
  <si>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</si>
  <si>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</si>
  <si>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</si>
  <si>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</si>
  <si>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</si>
  <si>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</si>
  <si>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</si>
  <si>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</si>
  <si>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</si>
  <si>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</si>
  <si>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</si>
  <si>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</si>
  <si>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</si>
  <si>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</si>
  <si>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</si>
  <si>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</si>
  <si>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</si>
  <si>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</si>
  <si>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</si>
  <si>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</si>
  <si>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</si>
  <si>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</si>
  <si>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</si>
  <si>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</si>
  <si>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</si>
  <si>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</si>
  <si>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</si>
  <si>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</si>
  <si>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</si>
  <si>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</si>
  <si>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</si>
  <si>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</si>
  <si>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</si>
  <si>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</si>
  <si>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</si>
  <si>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</si>
  <si>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</si>
  <si>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</si>
  <si>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</si>
  <si>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</si>
  <si>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</si>
  <si>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</si>
  <si>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</si>
  <si>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</si>
  <si>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</si>
  <si>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</si>
  <si>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</si>
  <si>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</si>
  <si>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</si>
  <si>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</si>
  <si>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</si>
  <si>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</si>
  <si>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</si>
  <si>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</si>
  <si>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</si>
  <si>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</si>
  <si>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</si>
  <si>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</si>
  <si>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</si>
  <si>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</si>
  <si>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</si>
  <si>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</si>
  <si>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</si>
  <si>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</si>
  <si>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</si>
  <si>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</si>
  <si>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</si>
  <si>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</si>
  <si>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</si>
  <si>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</si>
  <si>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</si>
  <si>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</si>
  <si>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</si>
  <si>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</si>
  <si>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</si>
  <si>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</si>
  <si>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</si>
  <si>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</si>
  <si>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</si>
  <si>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</si>
  <si>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</si>
  <si>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</si>
  <si>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</si>
  <si>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</si>
  <si>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</si>
  <si>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</si>
  <si>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</si>
  <si>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</si>
  <si>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</si>
  <si>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</si>
  <si>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</si>
  <si>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</si>
  <si>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</si>
  <si>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</si>
  <si>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</si>
  <si>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</si>
  <si>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</si>
  <si>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</si>
  <si>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</si>
  <si>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</si>
  <si>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</si>
  <si>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</si>
  <si>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</si>
  <si>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</si>
  <si>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</si>
  <si>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</si>
  <si>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</si>
  <si>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</si>
  <si>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</si>
  <si>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</si>
  <si>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</si>
  <si>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</si>
  <si>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</si>
  <si>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</si>
  <si>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</si>
  <si>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</si>
  <si>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</si>
  <si>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</si>
  <si>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</si>
  <si>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</si>
  <si>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</si>
  <si>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</si>
  <si>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</si>
  <si>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</si>
  <si>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</si>
  <si>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</si>
  <si>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</si>
  <si>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</si>
  <si>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</si>
  <si>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</si>
  <si>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</si>
  <si>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</si>
  <si>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</si>
  <si>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</si>
  <si>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</si>
  <si>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</si>
  <si>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</si>
  <si>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</si>
  <si>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</si>
  <si>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</si>
  <si>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</si>
  <si>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</si>
  <si>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</si>
  <si>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</si>
  <si>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</si>
  <si>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</si>
  <si>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</si>
  <si>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</si>
  <si>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</si>
  <si>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</si>
  <si>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</si>
  <si>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</si>
  <si>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</si>
  <si>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</si>
  <si>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</si>
  <si>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</si>
  <si>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</si>
  <si>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</si>
  <si>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</si>
  <si>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</si>
  <si>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</si>
  <si>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</si>
  <si>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</si>
  <si>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</si>
  <si>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</si>
  <si>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</si>
  <si>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</si>
  <si>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</si>
  <si>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</si>
  <si>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</si>
  <si>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</si>
  <si>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</si>
  <si>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</si>
  <si>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</si>
  <si>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</si>
  <si>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</si>
  <si>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</si>
  <si>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</si>
  <si>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</si>
  <si>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</si>
  <si>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</si>
  <si>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</si>
  <si>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</si>
  <si>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</si>
  <si>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</si>
  <si>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</si>
  <si>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</si>
  <si>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</si>
  <si>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</si>
  <si>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</si>
  <si>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</si>
  <si>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</si>
  <si>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</si>
  <si>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</si>
  <si>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</si>
  <si>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</si>
  <si>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</si>
  <si>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</si>
  <si>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</si>
  <si>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</si>
  <si>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</si>
  <si>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</si>
  <si>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</si>
  <si>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</si>
  <si>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</si>
  <si>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</si>
  <si>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</si>
  <si>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</si>
  <si>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</si>
  <si>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</si>
  <si>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</si>
  <si>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</si>
  <si>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</si>
  <si>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</si>
  <si>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</si>
  <si>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</si>
  <si>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</si>
  <si>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</si>
  <si>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</si>
  <si>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</si>
  <si>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</si>
  <si>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</si>
  <si>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</si>
  <si>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</si>
  <si>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</si>
  <si>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</si>
  <si>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</si>
  <si>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</si>
  <si>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</si>
  <si>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</si>
  <si>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</si>
  <si>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</si>
  <si>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</si>
  <si>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</si>
  <si>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</si>
  <si>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</si>
  <si>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</si>
  <si>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</si>
  <si>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</si>
  <si>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</si>
  <si>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</si>
  <si>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</si>
  <si>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</si>
  <si>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</si>
  <si>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</si>
  <si>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</si>
  <si>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</si>
  <si>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</si>
  <si>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</si>
  <si>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</si>
  <si>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</si>
  <si>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</si>
  <si>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</si>
  <si>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</si>
  <si>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</si>
  <si>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</si>
  <si>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</si>
  <si>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</si>
  <si>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</si>
  <si>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</si>
  <si>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</si>
  <si>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</si>
  <si>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</si>
  <si>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</si>
  <si>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</si>
  <si>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</si>
  <si>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</si>
  <si>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</si>
  <si>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</si>
  <si>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</si>
  <si>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</si>
  <si>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</si>
  <si>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</si>
  <si>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</si>
  <si>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</si>
  <si>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</si>
  <si>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</si>
  <si>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</si>
  <si>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</si>
  <si>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</si>
  <si>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</si>
  <si>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</si>
  <si>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</si>
  <si>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</si>
  <si>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</si>
  <si>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</si>
  <si>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</si>
  <si>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</si>
  <si>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</si>
  <si>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</si>
  <si>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</si>
  <si>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</si>
  <si>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</si>
  <si>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</si>
  <si>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</si>
  <si>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</si>
  <si>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</si>
  <si>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</si>
  <si>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</si>
  <si>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</si>
  <si>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</si>
  <si>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</si>
  <si>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</si>
  <si>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</si>
  <si>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</si>
  <si>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</si>
  <si>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</si>
  <si>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</si>
  <si>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</si>
  <si>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</si>
  <si>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</si>
  <si>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</si>
  <si>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</si>
  <si>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</si>
  <si>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</si>
  <si>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</si>
  <si>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</si>
  <si>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</si>
  <si>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</si>
  <si>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</si>
  <si>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</si>
  <si>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</si>
  <si>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</si>
  <si>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</si>
  <si>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</si>
  <si>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</si>
  <si>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</si>
  <si>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</si>
  <si>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</si>
  <si>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</si>
  <si>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</si>
  <si>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</si>
  <si>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</si>
  <si>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</si>
  <si>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</si>
  <si>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</si>
  <si>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</si>
  <si>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</si>
  <si>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</si>
  <si>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</si>
  <si>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</si>
  <si>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</si>
  <si>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</si>
  <si>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</si>
  <si>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</si>
  <si>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</si>
  <si>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</si>
  <si>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</si>
  <si>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</si>
  <si>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</si>
  <si>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</si>
  <si>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</si>
  <si>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</si>
  <si>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</si>
  <si>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</si>
  <si>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</si>
  <si>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</si>
  <si>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</si>
  <si>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</si>
  <si>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</si>
  <si>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</si>
  <si>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</si>
  <si>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</si>
  <si>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</si>
  <si>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</si>
  <si>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</si>
  <si>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</si>
  <si>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</si>
  <si>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</si>
  <si>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</si>
  <si>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</si>
  <si>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</si>
  <si>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</si>
  <si>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</si>
  <si>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</si>
  <si>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</si>
  <si>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</si>
  <si>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</si>
  <si>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</si>
  <si>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</si>
  <si>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</si>
  <si>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</si>
  <si>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</si>
  <si>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</si>
  <si>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</si>
  <si>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</si>
  <si>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</si>
  <si>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</si>
  <si>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</si>
  <si>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</si>
  <si>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</si>
  <si>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</si>
  <si>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</si>
  <si>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</si>
  <si>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</si>
  <si>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</si>
  <si>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</si>
  <si>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</si>
  <si>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</si>
  <si>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</si>
  <si>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</si>
  <si>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</si>
  <si>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</si>
  <si>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</si>
  <si>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</si>
  <si>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</si>
  <si>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</si>
  <si>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</si>
  <si>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</si>
  <si>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</si>
  <si>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</si>
  <si>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</si>
  <si>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</si>
  <si>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</si>
  <si>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</si>
  <si>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</si>
  <si>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</si>
  <si>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</si>
  <si>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</si>
  <si>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</si>
  <si>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</si>
  <si>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</si>
  <si>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</si>
  <si>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</si>
  <si>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</si>
  <si>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</si>
  <si>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</si>
  <si>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</si>
  <si>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</si>
  <si>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</si>
  <si>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</si>
  <si>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</si>
  <si>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</si>
  <si>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</si>
  <si>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</si>
  <si>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</si>
  <si>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</si>
  <si>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</si>
  <si>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</si>
  <si>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</si>
  <si>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</si>
  <si>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</si>
  <si>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</si>
  <si>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</si>
  <si>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</si>
  <si>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</si>
  <si>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</si>
  <si>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</si>
  <si>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</si>
  <si>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</si>
  <si>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</si>
  <si>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</si>
  <si>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</si>
  <si>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</si>
  <si>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</si>
  <si>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</si>
  <si>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</si>
  <si>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</si>
  <si>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</si>
  <si>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</si>
  <si>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</si>
  <si>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</si>
  <si>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</si>
  <si>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</si>
  <si>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</si>
  <si>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</si>
  <si>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</si>
  <si>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</si>
  <si>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</si>
  <si>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</si>
  <si>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</si>
  <si>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</si>
  <si>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</si>
  <si>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</si>
  <si>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</si>
  <si>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</si>
  <si>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</si>
  <si>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</si>
  <si>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</si>
  <si>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</si>
  <si>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</si>
  <si>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</si>
  <si>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</si>
  <si>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</si>
  <si>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</si>
  <si>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</si>
  <si>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</si>
  <si>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</si>
  <si>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</si>
  <si>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</si>
  <si>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</si>
  <si>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</si>
  <si>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</si>
  <si>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</si>
  <si>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</si>
  <si>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</si>
  <si>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</si>
  <si>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</si>
  <si>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</si>
  <si>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</si>
  <si>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</si>
  <si>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</si>
  <si>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</si>
  <si>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</si>
  <si>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</si>
  <si>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</si>
  <si>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</si>
  <si>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</si>
  <si>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</si>
  <si>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</si>
  <si>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</si>
  <si>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</si>
  <si>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</si>
  <si>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</si>
  <si>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</si>
  <si>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</si>
  <si>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</si>
  <si>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</si>
  <si>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</si>
  <si>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</si>
  <si>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</si>
  <si>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</si>
  <si>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</si>
  <si>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</si>
  <si>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</si>
  <si>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</si>
  <si>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</si>
  <si>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</si>
  <si>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</si>
  <si>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</si>
  <si>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</si>
  <si>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</si>
  <si>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</si>
  <si>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</si>
  <si>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</si>
  <si>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</si>
  <si>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</si>
  <si>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</si>
  <si>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</si>
  <si>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</si>
  <si>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</si>
  <si>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</si>
  <si>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</si>
  <si>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</si>
  <si>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</si>
  <si>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</si>
  <si>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</si>
  <si>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</si>
  <si>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</si>
  <si>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</si>
  <si>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</si>
  <si>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</si>
  <si>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</si>
  <si>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</si>
  <si>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</si>
  <si>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</si>
  <si>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</si>
  <si>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</si>
  <si>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</si>
  <si>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</si>
  <si>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</si>
  <si>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</si>
  <si>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</si>
  <si>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</si>
  <si>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</si>
  <si>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</si>
  <si>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</si>
  <si>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</si>
  <si>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</si>
  <si>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</si>
  <si>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</si>
  <si>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</si>
  <si>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</si>
  <si>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</si>
  <si>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</si>
  <si>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</si>
  <si>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</si>
  <si>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</si>
  <si>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</si>
  <si>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</si>
  <si>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</si>
  <si>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</si>
  <si>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</si>
  <si>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</si>
  <si>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</si>
  <si>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</si>
  <si>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</si>
  <si>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</si>
  <si>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</si>
  <si>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</si>
  <si>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</si>
  <si>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</si>
  <si>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</si>
  <si>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</si>
  <si>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</si>
  <si>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</si>
  <si>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</si>
  <si>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</si>
  <si>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</si>
  <si>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</si>
  <si>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</si>
  <si>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</si>
  <si>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</si>
  <si>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</si>
  <si>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</si>
  <si>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</si>
  <si>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</si>
  <si>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</si>
  <si>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</si>
  <si>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</si>
  <si>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</si>
  <si>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</si>
  <si>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</si>
  <si>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</si>
  <si>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</si>
  <si>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</si>
  <si>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</si>
  <si>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</si>
  <si>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</si>
  <si>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</si>
  <si>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</si>
  <si>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</si>
  <si>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</si>
  <si>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</si>
  <si>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</si>
  <si>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</si>
  <si>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</si>
  <si>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</si>
  <si>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</si>
  <si>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</si>
  <si>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</si>
  <si>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</si>
  <si>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</si>
  <si>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</si>
  <si>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</si>
  <si>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</si>
  <si>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</si>
  <si>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</si>
  <si>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</si>
  <si>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</si>
  <si>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</si>
  <si>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</si>
  <si>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</si>
  <si>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</si>
  <si>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</si>
  <si>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</si>
  <si>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</si>
  <si>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</si>
  <si>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</si>
  <si>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</si>
  <si>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</si>
  <si>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</si>
  <si>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</si>
  <si>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</si>
  <si>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</si>
  <si>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</si>
  <si>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</si>
  <si>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</si>
  <si>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</si>
  <si>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</si>
  <si>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</si>
  <si>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</si>
  <si>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</si>
  <si>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</si>
  <si>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</si>
  <si>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</si>
  <si>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</si>
  <si>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</si>
  <si>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</si>
  <si>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</si>
  <si>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</si>
  <si>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</si>
  <si>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</si>
  <si>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</si>
  <si>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</si>
  <si>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</si>
  <si>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</si>
  <si>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</si>
  <si>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</si>
  <si>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</si>
  <si>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</si>
  <si>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</si>
  <si>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</si>
  <si>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</si>
  <si>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</si>
  <si>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</si>
  <si>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</si>
  <si>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</si>
  <si>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</si>
  <si>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</si>
  <si>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</si>
  <si>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</si>
  <si>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</si>
  <si>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</si>
  <si>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</si>
  <si>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</si>
  <si>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</si>
  <si>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</si>
  <si>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</si>
  <si>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</si>
  <si>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</si>
  <si>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</si>
  <si>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</si>
  <si>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</si>
  <si>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</si>
  <si>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</si>
  <si>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</si>
  <si>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</si>
  <si>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</si>
  <si>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</si>
  <si>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</si>
  <si>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</si>
  <si>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</si>
  <si>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</si>
  <si>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</si>
  <si>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</si>
  <si>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</si>
  <si>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</si>
  <si>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</si>
  <si>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</si>
  <si>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</si>
  <si>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</si>
  <si>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</si>
  <si>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</si>
  <si>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</si>
  <si>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</si>
  <si>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</si>
  <si>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</si>
  <si>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</si>
  <si>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</si>
  <si>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</si>
  <si>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</si>
  <si>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</si>
  <si>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</si>
  <si>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</si>
  <si>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</si>
  <si>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</si>
  <si>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</si>
  <si>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</si>
  <si>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</si>
  <si>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</si>
  <si>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</si>
  <si>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</si>
  <si>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</si>
  <si>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</si>
  <si>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</si>
  <si>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</si>
  <si>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</si>
  <si>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</si>
  <si>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</si>
  <si>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</si>
  <si>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</si>
  <si>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</si>
  <si>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</si>
  <si>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</si>
  <si>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</si>
  <si>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</si>
  <si>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</si>
  <si>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</si>
  <si>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</si>
  <si>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</si>
  <si>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</si>
  <si>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</si>
  <si>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</si>
  <si>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</si>
  <si>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</si>
  <si>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</si>
  <si>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</si>
  <si>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</si>
  <si>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</si>
  <si>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</si>
  <si>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</si>
  <si>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</si>
  <si>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</si>
  <si>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</si>
  <si>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</si>
  <si>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</si>
  <si>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</si>
  <si>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</si>
  <si>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</si>
  <si>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</si>
  <si>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</si>
  <si>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</si>
  <si>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</si>
  <si>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</si>
  <si>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</si>
  <si>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</si>
  <si>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</si>
  <si>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</si>
  <si>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</si>
  <si>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</si>
  <si>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</si>
  <si>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</si>
  <si>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</si>
  <si>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</si>
  <si>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</si>
  <si>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</si>
  <si>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</si>
  <si>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</si>
  <si>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</si>
  <si>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</si>
  <si>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</si>
  <si>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</si>
  <si>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</si>
  <si>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</si>
  <si>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</si>
  <si>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</si>
  <si>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</si>
  <si>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</si>
  <si>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</si>
  <si>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</si>
  <si>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</si>
  <si>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</si>
  <si>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</si>
  <si>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</si>
  <si>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</si>
  <si>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</si>
  <si>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</si>
  <si>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</si>
  <si>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</si>
  <si>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</si>
  <si>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</si>
  <si>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</si>
  <si>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</si>
  <si>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</si>
  <si>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</si>
  <si>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</si>
  <si>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</si>
  <si>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</si>
  <si>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</si>
  <si>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</si>
  <si>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</si>
  <si>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</si>
  <si>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</si>
  <si>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</si>
  <si>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</si>
  <si>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</si>
  <si>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</si>
  <si>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</si>
  <si>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</si>
  <si>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</si>
  <si>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</si>
  <si>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</si>
  <si>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</si>
  <si>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</si>
  <si>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</si>
  <si>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</si>
  <si>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</si>
  <si>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</si>
  <si>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</si>
  <si>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</si>
  <si>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</si>
  <si>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</si>
  <si>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</si>
  <si>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</si>
  <si>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</si>
  <si>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</si>
  <si>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</si>
  <si>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</si>
  <si>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</si>
  <si>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</si>
  <si>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</si>
  <si>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</si>
  <si>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</si>
  <si>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</si>
  <si>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</si>
  <si>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</si>
  <si>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</si>
  <si>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</si>
  <si>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</si>
  <si>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</si>
  <si>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</si>
  <si>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</si>
  <si>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</si>
  <si>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</si>
  <si>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</si>
  <si>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</si>
  <si>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</si>
  <si>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</si>
  <si>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</si>
  <si>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</si>
  <si>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</si>
  <si>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</si>
  <si>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</si>
  <si>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</si>
  <si>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</si>
  <si>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</si>
  <si>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</si>
  <si>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</si>
  <si>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</si>
  <si>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</si>
  <si>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</si>
  <si>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</si>
  <si>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</si>
  <si>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</si>
  <si>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</si>
  <si>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</si>
  <si>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</si>
  <si>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</si>
  <si>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</si>
  <si>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</si>
  <si>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</si>
  <si>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</si>
  <si>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</si>
  <si>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</si>
  <si>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</si>
  <si>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</si>
  <si>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</si>
  <si>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</si>
  <si>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</si>
  <si>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</si>
  <si>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</si>
  <si>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</si>
  <si>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</si>
  <si>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</si>
  <si>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</si>
  <si>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</si>
  <si>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</si>
  <si>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</si>
  <si>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</si>
  <si>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</si>
  <si>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</si>
  <si>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</si>
  <si>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</si>
  <si>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</si>
  <si>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</si>
  <si>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</si>
  <si>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</si>
  <si>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</si>
  <si>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</si>
  <si>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</si>
  <si>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</si>
  <si>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</si>
  <si>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</si>
  <si>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</si>
  <si>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</si>
  <si>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</si>
  <si>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</si>
  <si>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</si>
  <si>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</si>
  <si>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</si>
  <si>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</si>
  <si>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</si>
  <si>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</si>
  <si>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</si>
  <si>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</si>
  <si>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</si>
  <si>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</si>
  <si>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</si>
  <si>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</si>
  <si>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</si>
  <si>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</si>
  <si>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</si>
  <si>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</si>
  <si>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</si>
  <si>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</si>
  <si>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</si>
  <si>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</si>
  <si>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</si>
  <si>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</si>
  <si>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</si>
  <si>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</si>
  <si>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</si>
  <si>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</si>
  <si>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</si>
  <si>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</si>
  <si>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</si>
  <si>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</si>
  <si>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</si>
  <si>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</si>
  <si>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</si>
  <si>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</si>
  <si>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</si>
  <si>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</si>
  <si>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</si>
  <si>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</si>
  <si>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</si>
  <si>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</si>
  <si>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</si>
  <si>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</si>
  <si>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</si>
  <si>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</si>
  <si>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</si>
  <si>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</si>
  <si>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</si>
  <si>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</si>
  <si>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</si>
  <si>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</si>
  <si>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</si>
  <si>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</si>
  <si>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</si>
  <si>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</si>
  <si>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</si>
  <si>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</si>
  <si>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</si>
  <si>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</si>
  <si>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</si>
  <si>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</si>
  <si>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</si>
  <si>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</si>
  <si>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</si>
  <si>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</si>
  <si>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</si>
  <si>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</si>
  <si>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</si>
  <si>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</si>
  <si>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</si>
  <si>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</si>
  <si>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</si>
  <si>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</si>
  <si>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</si>
  <si>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</si>
  <si>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</si>
  <si>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</si>
  <si>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</si>
  <si>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</si>
  <si>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</si>
  <si>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</si>
  <si>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</si>
  <si>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</si>
  <si>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</si>
  <si>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</si>
  <si>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</si>
  <si>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</si>
  <si>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</si>
  <si>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</si>
  <si>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</si>
  <si>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</si>
  <si>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</si>
  <si>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</si>
  <si>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</si>
  <si>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</si>
  <si>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</si>
  <si>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</si>
  <si>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</si>
  <si>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</si>
  <si>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</si>
  <si>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</si>
  <si>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</si>
  <si>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</si>
  <si>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</si>
  <si>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</si>
  <si>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</si>
  <si>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</si>
  <si>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</si>
  <si>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</si>
  <si>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</si>
  <si>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</si>
  <si>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</si>
  <si>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</si>
  <si>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</si>
  <si>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</si>
  <si>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</si>
  <si>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</si>
  <si>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</si>
  <si>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</si>
  <si>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</si>
  <si>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</si>
  <si>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</si>
  <si>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</si>
  <si>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</si>
  <si>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</si>
  <si>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</si>
  <si>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</si>
  <si>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</si>
  <si>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</si>
  <si>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</si>
  <si>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</si>
  <si>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</si>
  <si>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</si>
  <si>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</si>
  <si>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</si>
  <si>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</si>
  <si>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</si>
  <si>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</si>
  <si>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</si>
  <si>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</si>
  <si>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</si>
  <si>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</si>
  <si>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</si>
  <si>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</si>
  <si>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</si>
  <si>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</si>
  <si>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</si>
  <si>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</si>
  <si>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</si>
  <si>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</si>
  <si>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</si>
  <si>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</si>
  <si>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</si>
  <si>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</si>
  <si>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</si>
  <si>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</si>
  <si>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</si>
  <si>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</si>
  <si>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</si>
  <si>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</si>
  <si>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</si>
  <si>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</si>
  <si>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</si>
  <si>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</si>
  <si>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</si>
  <si>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</si>
  <si>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</si>
  <si>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</si>
  <si>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</si>
  <si>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</si>
  <si>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</si>
  <si>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</si>
  <si>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</si>
  <si>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</si>
  <si>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</si>
  <si>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</si>
  <si>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</si>
  <si>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</si>
  <si>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</si>
  <si>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</si>
  <si>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</si>
  <si>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</si>
  <si>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</si>
  <si>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</si>
  <si>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</si>
  <si>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</si>
  <si>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</si>
  <si>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</si>
  <si>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</si>
  <si>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</si>
  <si>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</si>
  <si>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</si>
  <si>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</si>
  <si>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</si>
  <si>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</si>
  <si>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</si>
  <si>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</si>
  <si>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</si>
  <si>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</si>
  <si>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</si>
  <si>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</si>
  <si>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</si>
  <si>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</si>
  <si>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</si>
  <si>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</si>
  <si>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</si>
  <si>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</si>
  <si>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</si>
  <si>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</si>
  <si>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</si>
  <si>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</si>
  <si>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</si>
  <si>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</si>
  <si>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</si>
  <si>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</si>
  <si>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</si>
  <si>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</si>
  <si>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</si>
  <si>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</si>
  <si>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</si>
  <si>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</si>
  <si>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</si>
  <si>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</si>
  <si>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</si>
  <si>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</si>
  <si>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</si>
  <si>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</si>
  <si>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</si>
  <si>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</si>
  <si>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</si>
  <si>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</si>
  <si>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</si>
  <si>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</si>
  <si>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</si>
  <si>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</si>
  <si>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</si>
  <si>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</si>
  <si>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</si>
  <si>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</si>
  <si>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</si>
  <si>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</si>
  <si>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</si>
  <si>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</si>
  <si>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</si>
  <si>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</si>
  <si>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</si>
  <si>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</si>
  <si>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</si>
  <si>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</si>
  <si>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</si>
  <si>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</si>
  <si>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</si>
  <si>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</si>
  <si>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</si>
  <si>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</si>
  <si>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</si>
  <si>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</si>
  <si>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</si>
  <si>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</si>
  <si>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</si>
  <si>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</si>
  <si>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</si>
  <si>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</si>
  <si>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</si>
  <si>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</si>
  <si>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</si>
  <si>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</si>
  <si>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</si>
  <si>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</si>
  <si>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</si>
  <si>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</si>
  <si>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</si>
  <si>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</si>
  <si>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</si>
  <si>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</si>
  <si>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</si>
  <si>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</si>
  <si>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</si>
  <si>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</si>
  <si>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</si>
  <si>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</si>
  <si>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</si>
  <si>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</si>
  <si>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</si>
  <si>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</si>
  <si>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</si>
  <si>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</si>
  <si>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</si>
  <si>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</si>
  <si>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</si>
  <si>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</si>
  <si>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</si>
  <si>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</si>
  <si>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</si>
  <si>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</si>
  <si>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</si>
  <si>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</si>
  <si>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</si>
  <si>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</si>
  <si>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</si>
  <si>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</si>
  <si>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</si>
  <si>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</si>
  <si>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</si>
  <si>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</si>
  <si>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</si>
  <si>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</si>
  <si>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</si>
  <si>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</si>
  <si>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</si>
  <si>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</si>
  <si>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</si>
  <si>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</si>
  <si>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</si>
  <si>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</si>
  <si>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</si>
  <si>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</si>
  <si>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</si>
  <si>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</si>
  <si>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</si>
  <si>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</si>
  <si>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</si>
  <si>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</si>
  <si>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</si>
  <si>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</si>
  <si>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</si>
  <si>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</si>
  <si>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</si>
  <si>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</si>
  <si>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</si>
  <si>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</si>
  <si>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</si>
  <si>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</si>
  <si>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</si>
  <si>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</si>
  <si>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</si>
  <si>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</si>
  <si>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</si>
  <si>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</si>
  <si>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</si>
  <si>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</si>
  <si>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</si>
  <si>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</si>
  <si>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</si>
  <si>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</si>
  <si>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</si>
  <si>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</si>
  <si>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</si>
  <si>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</si>
  <si>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</si>
  <si>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</si>
  <si>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</si>
  <si>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</si>
  <si>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</si>
  <si>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</si>
  <si>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</si>
  <si>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</si>
  <si>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</si>
  <si>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</si>
  <si>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</si>
  <si>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</si>
  <si>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</si>
  <si>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</si>
  <si>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</si>
  <si>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</si>
  <si>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</si>
  <si>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</si>
  <si>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</si>
  <si>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</si>
  <si>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</si>
  <si>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</si>
  <si>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</si>
  <si>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</si>
  <si>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</si>
  <si>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</si>
  <si>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</si>
  <si>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</si>
  <si>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</si>
  <si>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</si>
  <si>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</si>
  <si>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</si>
  <si>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</si>
  <si>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</si>
  <si>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</si>
  <si>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</si>
  <si>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</si>
  <si>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</si>
  <si>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</si>
  <si>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</si>
  <si>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</si>
  <si>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</si>
  <si>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</si>
  <si>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</si>
  <si>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</si>
  <si>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</si>
  <si>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</si>
  <si>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</si>
  <si>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</si>
  <si>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</si>
  <si>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</si>
  <si>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</si>
  <si>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</si>
  <si>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</si>
  <si>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</si>
  <si>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</si>
  <si>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</si>
  <si>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</si>
  <si>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</si>
  <si>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</si>
  <si>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</si>
  <si>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</si>
  <si>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</si>
  <si>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</si>
  <si>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</si>
  <si>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</si>
  <si>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</si>
  <si>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</si>
  <si>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</si>
  <si>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</si>
  <si>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</si>
  <si>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</si>
  <si>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</si>
  <si>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</si>
  <si>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</si>
  <si>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</si>
  <si>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</si>
  <si>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</si>
  <si>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</si>
  <si>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</si>
  <si>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</si>
  <si>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</si>
  <si>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</si>
  <si>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</si>
  <si>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</si>
  <si>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</si>
  <si>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</si>
  <si>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</si>
  <si>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</si>
  <si>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</si>
  <si>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</si>
  <si>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</si>
  <si>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</si>
  <si>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</si>
  <si>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</si>
  <si>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</si>
  <si>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</si>
  <si>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</si>
  <si>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</si>
  <si>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</si>
  <si>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</si>
  <si>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</si>
  <si>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</si>
  <si>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</si>
  <si>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</si>
  <si>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</si>
  <si>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</si>
  <si>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</si>
  <si>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</si>
  <si>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</si>
  <si>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</si>
  <si>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</si>
  <si>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</si>
  <si>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</si>
  <si>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</si>
  <si>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</si>
  <si>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</si>
  <si>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</si>
  <si>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</si>
  <si>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</si>
  <si>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</si>
  <si>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</si>
  <si>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</si>
  <si>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</si>
  <si>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</si>
  <si>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</si>
  <si>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</si>
  <si>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</si>
  <si>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</si>
  <si>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</si>
  <si>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</si>
  <si>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</si>
  <si>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</si>
  <si>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</si>
  <si>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</si>
  <si>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</si>
  <si>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</si>
  <si>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</si>
  <si>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</si>
  <si>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</si>
  <si>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</si>
  <si>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</si>
  <si>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</si>
  <si>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</si>
  <si>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</si>
  <si>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</si>
  <si>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</si>
  <si>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</si>
  <si>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</si>
  <si>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</si>
  <si>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</si>
  <si>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</si>
  <si>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</si>
  <si>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</si>
  <si>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</si>
  <si>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</si>
  <si>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</si>
  <si>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</si>
  <si>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</si>
  <si>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</si>
  <si>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</si>
  <si>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</si>
  <si>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</si>
  <si>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</si>
  <si>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</si>
  <si>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</si>
  <si>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</si>
  <si>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</si>
  <si>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</si>
  <si>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</si>
  <si>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</si>
  <si>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</si>
  <si>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</si>
  <si>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</si>
  <si>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</si>
  <si>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</si>
  <si>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</si>
  <si>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</si>
  <si>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</si>
  <si>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</si>
  <si>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</si>
  <si>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</si>
  <si>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</si>
  <si>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</si>
  <si>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</si>
  <si>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</si>
  <si>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</si>
  <si>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</si>
  <si>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</si>
  <si>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</si>
  <si>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</si>
  <si>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</si>
  <si>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</si>
  <si>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</si>
  <si>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</si>
  <si>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</si>
  <si>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</si>
  <si>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</si>
  <si>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</si>
  <si>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</si>
  <si>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</si>
  <si>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</si>
  <si>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</si>
  <si>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</si>
  <si>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</si>
  <si>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</si>
  <si>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</si>
  <si>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</si>
  <si>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</si>
  <si>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</si>
  <si>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</si>
  <si>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</si>
  <si>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</si>
  <si>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</si>
  <si>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</si>
  <si>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</si>
  <si>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</si>
  <si>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</si>
  <si>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</si>
  <si>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</si>
  <si>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</si>
  <si>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</si>
  <si>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</si>
  <si>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</si>
  <si>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</si>
  <si>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</si>
  <si>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</si>
  <si>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</si>
  <si>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</si>
  <si>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</si>
  <si>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</si>
  <si>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</si>
  <si>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</si>
  <si>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</si>
  <si>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</si>
  <si>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</si>
  <si>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</si>
  <si>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</si>
  <si>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</si>
  <si>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</si>
  <si>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</si>
  <si>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</si>
  <si>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</si>
  <si>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</si>
  <si>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</si>
  <si>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</si>
  <si>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</si>
  <si>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</si>
  <si>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</si>
  <si>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</si>
  <si>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</si>
  <si>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</si>
  <si>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</si>
  <si>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</si>
  <si>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</si>
  <si>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</si>
  <si>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</si>
  <si>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</si>
  <si>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</si>
  <si>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</si>
  <si>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</si>
  <si>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</si>
  <si>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</si>
  <si>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</si>
  <si>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</si>
  <si>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</si>
  <si>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</si>
  <si>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</si>
  <si>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</si>
  <si>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</si>
  <si>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</si>
  <si>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</si>
  <si>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</si>
  <si>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</si>
  <si>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</si>
  <si>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</si>
  <si>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</si>
  <si>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</si>
  <si>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</si>
  <si>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</si>
  <si>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</si>
  <si>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</si>
  <si>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</si>
  <si>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</si>
  <si>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</si>
  <si>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</si>
  <si>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</si>
  <si>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</si>
  <si>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</si>
  <si>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</si>
  <si>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</si>
  <si>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</si>
  <si>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</si>
  <si>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</si>
  <si>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</si>
  <si>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</si>
  <si>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</si>
  <si>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</si>
  <si>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</si>
  <si>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</si>
  <si>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</si>
  <si>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</si>
  <si>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</si>
  <si>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</si>
  <si>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</si>
  <si>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</si>
  <si>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</si>
  <si>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</si>
  <si>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</si>
  <si>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</si>
  <si>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</si>
  <si>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</si>
  <si>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</si>
  <si>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</si>
  <si>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</si>
  <si>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</si>
  <si>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</si>
  <si>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</si>
  <si>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</si>
  <si>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</si>
  <si>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</si>
  <si>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</si>
  <si>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</si>
  <si>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</si>
  <si>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</si>
  <si>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</si>
  <si>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</si>
  <si>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</si>
  <si>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</si>
  <si>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</si>
  <si>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</si>
  <si>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</si>
  <si>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</si>
  <si>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</si>
  <si>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</si>
  <si>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</si>
  <si>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</si>
  <si>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</si>
  <si>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</si>
  <si>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</si>
  <si>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</si>
  <si>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</si>
  <si>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</si>
  <si>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</si>
  <si>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</si>
  <si>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</si>
  <si>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</si>
  <si>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</si>
  <si>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</si>
  <si>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</si>
  <si>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</si>
  <si>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</si>
  <si>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</si>
  <si>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</si>
  <si>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</si>
  <si>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</si>
  <si>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</si>
  <si>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</si>
  <si>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</si>
  <si>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</si>
  <si>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</si>
  <si>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</si>
  <si>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</si>
  <si>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</si>
  <si>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</si>
  <si>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</si>
  <si>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</si>
  <si>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</si>
  <si>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</si>
  <si>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</si>
  <si>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</si>
  <si>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</si>
  <si>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</si>
  <si>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</si>
  <si>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</si>
  <si>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</si>
  <si>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</si>
  <si>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</si>
  <si>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</si>
  <si>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</si>
  <si>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</si>
  <si>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</si>
  <si>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</si>
  <si>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</si>
  <si>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</si>
  <si>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</si>
  <si>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</si>
  <si>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</si>
  <si>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</si>
  <si>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</si>
  <si>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</si>
  <si>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</si>
  <si>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</si>
  <si>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</si>
  <si>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</si>
  <si>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</si>
  <si>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</si>
  <si>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</si>
  <si>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</si>
  <si>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</si>
  <si>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</si>
  <si>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</si>
  <si>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</si>
  <si>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</si>
  <si>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</si>
  <si>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</si>
  <si>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</si>
  <si>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</si>
  <si>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</si>
  <si>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</si>
  <si>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</si>
  <si>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</si>
  <si>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</si>
  <si>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</si>
  <si>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</si>
  <si>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</si>
  <si>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</si>
  <si>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</si>
  <si>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</si>
  <si>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</si>
  <si>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</si>
  <si>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</si>
  <si>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</si>
  <si>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</si>
  <si>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</si>
  <si>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</si>
  <si>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</si>
  <si>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</si>
  <si>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</si>
  <si>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</si>
  <si>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</si>
  <si>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</si>
  <si>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</si>
  <si>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</si>
  <si>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</si>
  <si>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</si>
  <si>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</si>
  <si>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</si>
  <si>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</si>
  <si>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</si>
  <si>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</si>
  <si>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</si>
  <si>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</si>
  <si>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</si>
  <si>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</si>
  <si>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</si>
  <si>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</si>
  <si>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</si>
  <si>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</si>
  <si>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</si>
  <si>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</si>
  <si>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</si>
  <si>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</si>
  <si>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</si>
  <si>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</si>
  <si>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</si>
  <si>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</si>
  <si>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</si>
  <si>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</si>
  <si>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</si>
  <si>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</si>
  <si>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</si>
  <si>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</si>
  <si>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</si>
  <si>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</si>
  <si>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</si>
  <si>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</si>
  <si>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</si>
  <si>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</si>
  <si>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</si>
  <si>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</si>
  <si>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</si>
  <si>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</si>
  <si>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</si>
  <si>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</si>
  <si>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</si>
  <si>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</si>
  <si>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</si>
  <si>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</si>
  <si>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</si>
  <si>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</si>
  <si>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</si>
  <si>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</si>
  <si>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</si>
  <si>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</si>
  <si>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</si>
  <si>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</si>
  <si>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</si>
  <si>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</si>
  <si>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</si>
  <si>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</si>
  <si>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</si>
  <si>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</si>
  <si>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</si>
  <si>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</si>
  <si>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</si>
  <si>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</si>
  <si>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</si>
  <si>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</si>
  <si>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</si>
  <si>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</si>
  <si>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</si>
  <si>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</si>
  <si>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</si>
  <si>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</si>
  <si>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</si>
  <si>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</si>
  <si>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</si>
  <si>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</si>
  <si>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</si>
  <si>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</si>
  <si>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</si>
  <si>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</si>
  <si>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</si>
  <si>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</si>
  <si>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</si>
  <si>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</si>
  <si>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</si>
  <si>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</si>
  <si>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</si>
  <si>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</si>
  <si>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</si>
  <si>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</si>
  <si>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</si>
  <si>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</si>
  <si>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</si>
  <si>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</si>
  <si>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</si>
  <si>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</si>
  <si>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</si>
  <si>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</si>
  <si>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</si>
  <si>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</si>
  <si>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</si>
  <si>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</si>
  <si>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</si>
  <si>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</si>
  <si>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</si>
  <si>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</si>
  <si>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</si>
  <si>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</si>
  <si>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</si>
  <si>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</si>
  <si>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</si>
  <si>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</si>
  <si>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</si>
  <si>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</si>
  <si>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</si>
  <si>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</si>
  <si>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</si>
  <si>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</si>
  <si>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</si>
  <si>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</si>
  <si>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</si>
  <si>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</si>
  <si>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</si>
  <si>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</si>
  <si>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</si>
  <si>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</si>
  <si>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</si>
  <si>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</si>
  <si>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</si>
  <si>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</si>
  <si>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</si>
  <si>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</si>
  <si>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</si>
  <si>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</si>
  <si>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</si>
  <si>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</si>
  <si>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</si>
  <si>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</si>
  <si>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</si>
  <si>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</si>
  <si>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</si>
  <si>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</si>
  <si>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</si>
  <si>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</si>
  <si>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</si>
  <si>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</si>
  <si>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</si>
  <si>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</si>
  <si>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</si>
  <si>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</si>
  <si>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</si>
  <si>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</si>
  <si>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</si>
  <si>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</si>
  <si>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</si>
  <si>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</si>
  <si>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</si>
  <si>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</si>
  <si>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</si>
  <si>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</si>
  <si>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</si>
  <si>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</si>
  <si>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</si>
  <si>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</si>
  <si>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</si>
  <si>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</si>
  <si>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</si>
  <si>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</si>
  <si>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</si>
  <si>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</si>
  <si>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</si>
  <si>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</si>
  <si>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</si>
  <si>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</si>
  <si>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</si>
  <si>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</si>
  <si>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</si>
  <si>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</si>
  <si>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</si>
  <si>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</si>
  <si>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</si>
  <si>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</si>
  <si>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</si>
  <si>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</si>
  <si>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</si>
  <si>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</si>
  <si>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</si>
  <si>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</si>
  <si>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</si>
  <si>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</si>
  <si>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</si>
  <si>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</si>
  <si>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</si>
  <si>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</si>
  <si>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</si>
  <si>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</si>
  <si>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</si>
  <si>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</si>
  <si>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</si>
  <si>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</si>
  <si>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</si>
  <si>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</si>
  <si>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</si>
  <si>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</si>
  <si>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</si>
  <si>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</si>
  <si>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</si>
  <si>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</si>
  <si>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</si>
  <si>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</si>
  <si>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</si>
  <si>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</si>
  <si>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</si>
  <si>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</si>
  <si>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</si>
  <si>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</si>
  <si>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</si>
  <si>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</si>
  <si>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</si>
  <si>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</si>
  <si>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</si>
  <si>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</si>
  <si>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</si>
  <si>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</si>
  <si>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</si>
  <si>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</si>
  <si>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</si>
  <si>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</si>
  <si>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</si>
  <si>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</si>
  <si>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</si>
  <si>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</si>
  <si>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</si>
  <si>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</si>
  <si>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</si>
  <si>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</si>
  <si>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</si>
  <si>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</si>
  <si>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</si>
  <si>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</si>
  <si>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</si>
  <si>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</si>
  <si>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</si>
  <si>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</si>
  <si>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</si>
  <si>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</si>
  <si>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</si>
  <si>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</si>
  <si>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</si>
  <si>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</si>
  <si>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</si>
  <si>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</si>
  <si>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</si>
  <si>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</si>
  <si>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</si>
  <si>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</si>
  <si>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</si>
  <si>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</si>
  <si>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</si>
  <si>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</si>
  <si>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</si>
  <si>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</si>
  <si>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</si>
  <si>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</si>
  <si>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</si>
  <si>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</si>
  <si>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</si>
  <si>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</si>
  <si>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</si>
  <si>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</si>
  <si>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</si>
  <si>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</si>
  <si>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</si>
  <si>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</si>
  <si>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</si>
  <si>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</si>
  <si>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</si>
  <si>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</si>
  <si>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</si>
  <si>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</si>
  <si>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</si>
  <si>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</si>
  <si>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</si>
  <si>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</si>
  <si>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</si>
  <si>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</si>
  <si>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</si>
  <si>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</si>
  <si>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</si>
  <si>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</si>
  <si>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</si>
  <si>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</si>
  <si>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</si>
  <si>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</si>
  <si>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</si>
  <si>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</si>
  <si>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</si>
  <si>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</si>
  <si>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</si>
  <si>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</si>
  <si>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</si>
  <si>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</si>
  <si>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</si>
  <si>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</si>
  <si>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</si>
  <si>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</si>
  <si>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</si>
  <si>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</si>
  <si>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</si>
  <si>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</si>
  <si>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</si>
  <si>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</si>
  <si>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</si>
  <si>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</si>
  <si>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</si>
  <si>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</si>
  <si>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</si>
  <si>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</si>
  <si>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</si>
  <si>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</si>
  <si>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</si>
  <si>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</si>
  <si>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</si>
  <si>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</si>
  <si>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</si>
  <si>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</si>
  <si>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</si>
  <si>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</si>
  <si>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</si>
  <si>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</si>
  <si>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</si>
  <si>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</si>
  <si>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</si>
  <si>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</si>
  <si>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</si>
  <si>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</si>
  <si>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</si>
  <si>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</si>
  <si>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</si>
  <si>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</si>
  <si>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</si>
  <si>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</si>
  <si>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</si>
  <si>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</si>
  <si>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</si>
  <si>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</si>
  <si>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</si>
  <si>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</si>
  <si>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</si>
  <si>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</si>
  <si>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</si>
  <si>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</si>
  <si>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</si>
  <si>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</si>
  <si>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</si>
  <si>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</si>
  <si>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</si>
  <si>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</si>
  <si>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</si>
  <si>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</si>
  <si>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</si>
  <si>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</si>
  <si>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</si>
  <si>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</si>
  <si>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</si>
  <si>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</si>
  <si>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</si>
  <si>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</si>
  <si>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</si>
  <si>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</si>
  <si>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</si>
  <si>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</si>
  <si>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</si>
  <si>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</si>
  <si>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</si>
  <si>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</si>
  <si>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</si>
  <si>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</si>
  <si>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</si>
  <si>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</si>
  <si>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</si>
  <si>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</si>
  <si>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</si>
  <si>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</si>
  <si>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</si>
  <si>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</si>
  <si>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</si>
  <si>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</si>
  <si>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</si>
  <si>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</si>
  <si>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</si>
  <si>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</si>
  <si>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</si>
  <si>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</si>
  <si>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</si>
  <si>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</si>
  <si>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</si>
  <si>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</si>
  <si>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</si>
  <si>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</si>
  <si>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</si>
  <si>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</si>
  <si>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</si>
  <si>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</si>
  <si>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</si>
  <si>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</si>
  <si>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</si>
  <si>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</si>
  <si>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</si>
  <si>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</si>
  <si>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</si>
  <si>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</si>
  <si>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</si>
  <si>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</si>
  <si>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</si>
  <si>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</si>
  <si>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</si>
  <si>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</si>
  <si>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</si>
  <si>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</si>
  <si>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</si>
  <si>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</si>
  <si>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</si>
  <si>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</si>
  <si>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</si>
  <si>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</si>
  <si>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</si>
  <si>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</si>
  <si>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</si>
  <si>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</si>
  <si>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</si>
  <si>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</si>
  <si>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</si>
  <si>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</si>
  <si>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</si>
  <si>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</si>
  <si>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</si>
  <si>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</si>
  <si>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</si>
  <si>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</si>
  <si>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</si>
  <si>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</si>
  <si>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</si>
  <si>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</si>
  <si>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</si>
  <si>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</si>
  <si>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</si>
  <si>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</si>
  <si>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</si>
  <si>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</si>
  <si>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</si>
  <si>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</si>
  <si>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</si>
  <si>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</si>
  <si>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</si>
  <si>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</si>
  <si>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</si>
  <si>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</si>
  <si>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</si>
  <si>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</si>
  <si>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</si>
  <si>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</si>
  <si>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</si>
  <si>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</si>
  <si>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</si>
  <si>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</si>
  <si>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</si>
  <si>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</si>
  <si>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</si>
  <si>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</si>
  <si>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</si>
  <si>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</si>
  <si>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</si>
  <si>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</si>
  <si>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</si>
  <si>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</si>
  <si>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</si>
  <si>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</si>
  <si>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</si>
  <si>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</si>
  <si>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</si>
  <si>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</si>
  <si>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</si>
  <si>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</si>
  <si>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</si>
  <si>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</si>
  <si>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</si>
  <si>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</si>
  <si>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</si>
  <si>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</si>
  <si>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</si>
  <si>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</si>
  <si>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</si>
  <si>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</si>
  <si>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</si>
  <si>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</si>
  <si>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</si>
  <si>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</si>
  <si>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</si>
  <si>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</si>
  <si>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</si>
  <si>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</si>
  <si>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</si>
  <si>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</si>
  <si>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</si>
  <si>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</si>
  <si>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</si>
  <si>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</si>
  <si>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</si>
  <si>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</si>
  <si>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</si>
  <si>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</si>
  <si>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</si>
  <si>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</si>
  <si>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</si>
  <si>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</si>
  <si>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</si>
  <si>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</si>
  <si>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</si>
  <si>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</si>
  <si>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</si>
  <si>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</si>
  <si>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</si>
  <si>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</si>
  <si>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</si>
  <si>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</si>
  <si>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</si>
  <si>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</si>
  <si>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</si>
  <si>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</si>
  <si>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</si>
  <si>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</si>
  <si>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</si>
  <si>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</si>
  <si>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</si>
  <si>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</si>
  <si>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</si>
  <si>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</si>
  <si>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</si>
  <si>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</si>
  <si>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</si>
  <si>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</si>
  <si>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</si>
  <si>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</si>
  <si>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</si>
  <si>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</si>
  <si>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</si>
  <si>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</si>
  <si>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</si>
  <si>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</si>
  <si>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</si>
  <si>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</si>
  <si>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</si>
  <si>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</si>
  <si>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</si>
  <si>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</si>
  <si>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</si>
  <si>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</si>
  <si>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</si>
  <si>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</si>
  <si>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</si>
  <si>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</si>
  <si>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</si>
  <si>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</si>
  <si>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</si>
  <si>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</si>
  <si>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</si>
  <si>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</si>
  <si>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</si>
  <si>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</si>
  <si>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</si>
  <si>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</si>
  <si>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</si>
  <si>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</si>
  <si>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</si>
  <si>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</si>
  <si>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</si>
  <si>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</si>
  <si>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</si>
  <si>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</si>
  <si>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</si>
  <si>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</si>
  <si>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</si>
  <si>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</si>
  <si>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</si>
  <si>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</si>
  <si>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</si>
  <si>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</si>
  <si>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</si>
  <si>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</si>
  <si>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</si>
  <si>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</si>
  <si>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</si>
  <si>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</si>
  <si>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</si>
  <si>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</si>
  <si>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</si>
  <si>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</si>
  <si>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</si>
  <si>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</si>
  <si>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</si>
  <si>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</si>
  <si>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</si>
  <si>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</si>
  <si>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</si>
  <si>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</si>
  <si>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</si>
  <si>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</si>
  <si>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</si>
  <si>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</si>
  <si>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</si>
  <si>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</si>
  <si>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</si>
  <si>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</si>
  <si>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</si>
  <si>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</si>
  <si>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</si>
  <si>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</si>
  <si>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</si>
  <si>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</si>
  <si>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</si>
  <si>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</si>
  <si>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</si>
  <si>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</si>
  <si>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</si>
  <si>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</si>
  <si>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</si>
  <si>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</si>
  <si>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</si>
  <si>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</si>
  <si>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</si>
  <si>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</si>
  <si>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</si>
  <si>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</si>
  <si>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</si>
  <si>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</si>
  <si>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</si>
  <si>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</si>
  <si>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</si>
  <si>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</si>
  <si>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</si>
  <si>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</si>
  <si>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</si>
  <si>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</si>
  <si>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</si>
  <si>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</si>
  <si>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</si>
  <si>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</si>
  <si>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</si>
  <si>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</si>
  <si>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</si>
  <si>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</si>
  <si>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</si>
  <si>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</si>
  <si>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</si>
  <si>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</si>
  <si>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</si>
  <si>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</si>
  <si>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</si>
  <si>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</si>
  <si>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</si>
  <si>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</si>
  <si>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</si>
  <si>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</si>
  <si>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</si>
  <si>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</si>
  <si>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</si>
  <si>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</si>
  <si>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</si>
  <si>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</si>
  <si>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</si>
  <si>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</si>
  <si>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</si>
  <si>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</si>
  <si>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</si>
  <si>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</si>
  <si>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</si>
  <si>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</si>
  <si>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</si>
  <si>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</si>
  <si>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</si>
  <si>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</si>
  <si>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</si>
  <si>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</si>
  <si>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</si>
  <si>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</si>
  <si>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</si>
  <si>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</si>
  <si>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</si>
  <si>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</si>
  <si>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</si>
  <si>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</si>
  <si>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</si>
  <si>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</si>
  <si>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</si>
  <si>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</si>
  <si>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</si>
  <si>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</si>
  <si>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</si>
  <si>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</si>
  <si>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</si>
  <si>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</si>
  <si>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</si>
  <si>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</si>
  <si>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</si>
  <si>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</si>
  <si>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</si>
  <si>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</si>
  <si>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</si>
  <si>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</si>
  <si>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</si>
  <si>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</si>
  <si>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</si>
  <si>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</si>
  <si>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</si>
  <si>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</si>
  <si>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</si>
  <si>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</si>
  <si>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</si>
  <si>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</si>
  <si>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</si>
  <si>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</si>
  <si>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</si>
  <si>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</si>
  <si>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</si>
  <si>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</si>
  <si>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</si>
  <si>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</si>
  <si>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</si>
  <si>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</si>
  <si>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</si>
  <si>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</si>
  <si>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</si>
  <si>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</si>
  <si>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</si>
  <si>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</si>
  <si>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</si>
  <si>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</si>
  <si>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</si>
  <si>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</si>
  <si>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</si>
  <si>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</si>
  <si>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</si>
  <si>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</si>
  <si>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</si>
  <si>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</si>
  <si>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</si>
  <si>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</si>
  <si>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</si>
  <si>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</si>
  <si>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</si>
  <si>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</si>
  <si>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</si>
  <si>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</si>
  <si>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</si>
  <si>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</si>
  <si>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</si>
  <si>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</si>
  <si>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</si>
  <si>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</si>
  <si>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</si>
  <si>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</si>
  <si>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</si>
  <si>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</si>
  <si>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</si>
  <si>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</si>
  <si>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</si>
  <si>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</si>
  <si>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</si>
  <si>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</si>
  <si>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</si>
  <si>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</si>
  <si>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</si>
  <si>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</si>
  <si>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</si>
  <si>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</si>
  <si>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</si>
  <si>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</si>
  <si>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</si>
  <si>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</si>
  <si>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</si>
  <si>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</si>
  <si>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</si>
  <si>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</si>
  <si>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</si>
  <si>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</si>
  <si>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</si>
  <si>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</si>
  <si>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</si>
  <si>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</si>
  <si>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</si>
  <si>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</si>
  <si>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</si>
  <si>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</si>
  <si>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</si>
  <si>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</si>
  <si>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</si>
  <si>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</si>
  <si>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</si>
  <si>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</si>
  <si>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</si>
  <si>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</si>
  <si>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</si>
  <si>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</si>
  <si>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</si>
  <si>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</si>
  <si>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</si>
  <si>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</si>
  <si>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</si>
  <si>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</si>
  <si>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</si>
  <si>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</si>
  <si>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</si>
  <si>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</si>
  <si>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</si>
  <si>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</si>
  <si>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</si>
  <si>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</si>
  <si>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</si>
  <si>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</si>
  <si>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</si>
  <si>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</si>
  <si>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</si>
  <si>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</si>
  <si>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</si>
  <si>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</si>
  <si>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</si>
  <si>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</si>
  <si>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</si>
  <si>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</si>
  <si>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</si>
  <si>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</si>
  <si>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</si>
  <si>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</si>
  <si>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</si>
  <si>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</si>
  <si>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</si>
  <si>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</si>
  <si>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</si>
  <si>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</si>
  <si>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</si>
  <si>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</si>
  <si>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</si>
  <si>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</si>
  <si>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</si>
  <si>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</si>
  <si>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</si>
  <si>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</si>
  <si>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</si>
  <si>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</si>
  <si>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</si>
  <si>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</si>
  <si>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</si>
  <si>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</si>
  <si>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</si>
  <si>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</si>
  <si>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</si>
  <si>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</si>
  <si>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</si>
  <si>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</si>
  <si>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</si>
  <si>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</si>
  <si>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</si>
  <si>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</si>
  <si>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</si>
  <si>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</si>
  <si>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</si>
  <si>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</si>
  <si>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</si>
  <si>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</si>
  <si>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</si>
  <si>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</si>
  <si>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</si>
  <si>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</si>
  <si>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</si>
  <si>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</si>
  <si>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</si>
  <si>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</si>
  <si>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</si>
  <si>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</si>
  <si>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</si>
  <si>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</si>
  <si>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</si>
  <si>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</si>
  <si>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</si>
  <si>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</si>
  <si>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</si>
  <si>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</si>
  <si>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</si>
  <si>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</si>
  <si>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</si>
  <si>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</si>
  <si>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</si>
  <si>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</si>
  <si>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</si>
  <si>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</si>
  <si>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</si>
  <si>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</si>
  <si>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</si>
  <si>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</si>
  <si>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</si>
  <si>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</si>
  <si>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</si>
  <si>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</si>
  <si>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</si>
  <si>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</si>
  <si>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</si>
  <si>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</si>
  <si>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</si>
  <si>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</si>
  <si>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</si>
  <si>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</si>
  <si>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</si>
  <si>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</si>
  <si>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</si>
  <si>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</si>
  <si>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</si>
  <si>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</si>
  <si>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</si>
  <si>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</si>
  <si>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</si>
  <si>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</si>
  <si>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</si>
  <si>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</si>
  <si>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</si>
  <si>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</si>
  <si>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</si>
  <si>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</si>
  <si>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</si>
  <si>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</si>
  <si>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</si>
  <si>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</si>
  <si>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</si>
  <si>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</si>
  <si>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</si>
  <si>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</si>
  <si>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</si>
  <si>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</si>
  <si>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</si>
  <si>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</si>
  <si>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</si>
  <si>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</si>
  <si>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</si>
  <si>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</si>
  <si>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</si>
  <si>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</si>
  <si>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</si>
  <si>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</si>
  <si>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</si>
  <si>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</si>
  <si>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</si>
  <si>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</si>
  <si>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</si>
  <si>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</si>
  <si>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</si>
  <si>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</si>
  <si>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</si>
  <si>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</si>
  <si>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</si>
  <si>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</si>
  <si>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</si>
  <si>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</si>
  <si>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</si>
  <si>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</si>
  <si>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</si>
  <si>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</si>
  <si>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</si>
  <si>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</si>
  <si>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</si>
  <si>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</si>
  <si>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</si>
  <si>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</si>
  <si>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</si>
  <si>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</si>
  <si>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</si>
  <si>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</si>
  <si>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</si>
  <si>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</si>
  <si>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</si>
  <si>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</si>
  <si>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</si>
  <si>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</si>
  <si>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</si>
  <si>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</si>
  <si>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</si>
  <si>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</si>
  <si>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</si>
  <si>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</si>
  <si>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</si>
  <si>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</si>
  <si>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</si>
  <si>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</si>
  <si>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</si>
  <si>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</si>
  <si>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</si>
  <si>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</si>
  <si>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</si>
  <si>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</si>
  <si>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</si>
  <si>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</si>
  <si>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</si>
  <si>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</si>
  <si>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</si>
  <si>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</si>
  <si>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</si>
  <si>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</si>
  <si>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</si>
  <si>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</si>
  <si>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</si>
  <si>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</si>
  <si>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</si>
  <si>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</si>
  <si>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</si>
  <si>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</si>
  <si>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</si>
  <si>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</si>
  <si>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</si>
  <si>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</si>
  <si>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</si>
  <si>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</si>
  <si>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</si>
  <si>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</si>
  <si>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</si>
  <si>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</si>
  <si>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</si>
  <si>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</si>
  <si>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</si>
  <si>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</si>
  <si>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</si>
  <si>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</si>
  <si>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</si>
  <si>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</si>
  <si>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</si>
  <si>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</si>
  <si>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</si>
  <si>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</si>
  <si>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</si>
  <si>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</si>
  <si>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</si>
  <si>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</si>
  <si>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</si>
  <si>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</si>
  <si>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</si>
  <si>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</si>
  <si>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</si>
  <si>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</si>
  <si>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</si>
  <si>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</si>
  <si>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</si>
  <si>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</si>
  <si>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</si>
  <si>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</si>
  <si>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</si>
  <si>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</si>
  <si>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</si>
  <si>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</si>
  <si>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</si>
  <si>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</si>
  <si>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</si>
  <si>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</si>
  <si>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</si>
  <si>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</si>
  <si>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</si>
  <si>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</si>
  <si>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</si>
  <si>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</si>
  <si>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</si>
  <si>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</si>
  <si>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</si>
  <si>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</si>
  <si>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</si>
  <si>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</si>
  <si>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</si>
  <si>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</si>
  <si>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</si>
  <si>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</si>
  <si>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</si>
  <si>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</si>
  <si>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</si>
  <si>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</si>
  <si>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</si>
  <si>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</si>
  <si>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</si>
  <si>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</si>
  <si>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</si>
  <si>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</si>
  <si>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</si>
  <si>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</si>
  <si>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</si>
  <si>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</si>
  <si>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</si>
  <si>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</si>
  <si>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</si>
  <si>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</si>
  <si>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</si>
  <si>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</si>
  <si>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</si>
  <si>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</si>
  <si>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</si>
  <si>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</si>
  <si>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</si>
  <si>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</si>
  <si>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</si>
  <si>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</si>
  <si>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</si>
  <si>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</si>
  <si>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</si>
  <si>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</si>
  <si>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</si>
  <si>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</si>
  <si>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</si>
  <si>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</si>
  <si>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</si>
  <si>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</si>
  <si>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</si>
  <si>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</si>
  <si>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</si>
  <si>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</si>
  <si>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</si>
  <si>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</si>
  <si>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</si>
  <si>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</si>
  <si>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</si>
  <si>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</si>
  <si>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</si>
  <si>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</si>
  <si>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</si>
  <si>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</si>
  <si>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</si>
  <si>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</si>
  <si>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</si>
  <si>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</si>
  <si>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</si>
  <si>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</si>
  <si>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</si>
  <si>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</si>
  <si>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</si>
  <si>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</si>
  <si>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</si>
  <si>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</si>
  <si>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</si>
  <si>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</si>
  <si>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</si>
  <si>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</si>
  <si>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</si>
  <si>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</si>
  <si>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</si>
  <si>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</si>
  <si>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</si>
  <si>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</si>
  <si>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</si>
  <si>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</si>
  <si>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</si>
  <si>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</si>
  <si>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</si>
  <si>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</si>
  <si>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</si>
  <si>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</si>
  <si>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</si>
  <si>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</si>
  <si>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</si>
  <si>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</si>
  <si>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</si>
  <si>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</si>
  <si>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</si>
  <si>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</si>
  <si>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</si>
  <si>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</si>
  <si>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</si>
  <si>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</si>
  <si>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</si>
  <si>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</si>
  <si>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</si>
  <si>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</si>
  <si>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</si>
  <si>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</si>
  <si>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</si>
  <si>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</si>
  <si>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</si>
  <si>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</si>
  <si>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</si>
  <si>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</si>
  <si>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</si>
  <si>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</si>
  <si>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</si>
  <si>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</si>
  <si>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</si>
  <si>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</si>
  <si>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</si>
  <si>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</si>
  <si>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</si>
  <si>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</si>
  <si>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</si>
  <si>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</si>
  <si>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</si>
  <si>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</si>
  <si>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</si>
  <si>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</si>
  <si>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</si>
  <si>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</si>
  <si>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</si>
  <si>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</si>
  <si>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</si>
  <si>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</si>
  <si>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</si>
  <si>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</si>
  <si>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</si>
  <si>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</si>
  <si>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</si>
  <si>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</si>
  <si>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</si>
  <si>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</si>
  <si>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</si>
  <si>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</si>
  <si>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</si>
  <si>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</si>
  <si>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</si>
  <si>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</si>
  <si>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</si>
  <si>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</si>
  <si>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</si>
  <si>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</si>
  <si>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</si>
  <si>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</si>
  <si>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</si>
  <si>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</si>
  <si>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</si>
  <si>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</si>
  <si>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</si>
  <si>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</si>
  <si>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</si>
  <si>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</si>
  <si>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</si>
  <si>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</si>
  <si>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</si>
  <si>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</si>
  <si>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</si>
  <si>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</si>
  <si>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</si>
  <si>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</si>
  <si>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</si>
  <si>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</si>
  <si>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</si>
  <si>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</si>
  <si>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</si>
  <si>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</si>
  <si>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</si>
  <si>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</si>
  <si>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</si>
  <si>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</si>
  <si>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</si>
  <si>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</si>
  <si>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</si>
  <si>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</si>
  <si>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</si>
  <si>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</si>
  <si>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</si>
  <si>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</si>
  <si>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</si>
  <si>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</si>
  <si>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</si>
  <si>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</si>
  <si>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</si>
  <si>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</si>
  <si>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</si>
  <si>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</si>
  <si>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</si>
  <si>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</si>
  <si>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</si>
  <si>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</si>
  <si>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</si>
  <si>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</si>
  <si>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</si>
  <si>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</si>
  <si>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</si>
  <si>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</si>
  <si>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</si>
  <si>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</si>
  <si>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</si>
  <si>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</si>
  <si>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</si>
  <si>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</si>
  <si>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</si>
  <si>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</si>
  <si>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</si>
  <si>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</si>
  <si>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</si>
  <si>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</si>
  <si>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</si>
  <si>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</si>
  <si>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</si>
  <si>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</si>
  <si>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</si>
  <si>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</si>
  <si>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</si>
  <si>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</si>
  <si>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</si>
  <si>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</si>
  <si>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</si>
  <si>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</si>
  <si>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</si>
  <si>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</si>
  <si>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</si>
  <si>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</si>
  <si>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</si>
  <si>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</si>
  <si>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</si>
  <si>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</si>
  <si>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</si>
  <si>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</si>
  <si>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</si>
  <si>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</si>
  <si>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</si>
  <si>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</si>
  <si>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</si>
  <si>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</si>
  <si>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</si>
  <si>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</si>
  <si>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</si>
  <si>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</si>
  <si>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</si>
  <si>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</si>
  <si>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</si>
  <si>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</si>
  <si>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</si>
  <si>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</si>
  <si>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</si>
  <si>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</si>
  <si>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</si>
  <si>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</si>
  <si>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</si>
  <si>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</si>
  <si>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</si>
  <si>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</si>
  <si>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</si>
  <si>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</si>
  <si>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</si>
  <si>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</si>
  <si>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</si>
  <si>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</si>
  <si>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</si>
  <si>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</si>
  <si>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</si>
  <si>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</si>
  <si>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</si>
  <si>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</si>
  <si>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</si>
  <si>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</si>
  <si>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</si>
  <si>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</si>
  <si>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</si>
  <si>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</si>
  <si>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</si>
  <si>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</si>
  <si>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</si>
  <si>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</si>
  <si>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</si>
  <si>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</si>
  <si>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</si>
  <si>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</si>
  <si>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</si>
  <si>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</si>
  <si>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</si>
  <si>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</si>
  <si>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</si>
  <si>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</si>
  <si>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</si>
  <si>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</si>
  <si>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</si>
  <si>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</si>
  <si>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</si>
  <si>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</si>
  <si>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</si>
  <si>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</si>
  <si>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</si>
  <si>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</si>
  <si>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</si>
  <si>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</si>
  <si>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</si>
  <si>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</si>
  <si>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</si>
  <si>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</si>
  <si>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</si>
  <si>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</si>
  <si>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</si>
  <si>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</si>
  <si>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</si>
  <si>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</si>
  <si>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</si>
  <si>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</si>
  <si>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</si>
  <si>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</si>
  <si>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</si>
  <si>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</si>
  <si>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</si>
  <si>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</si>
  <si>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</si>
  <si>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</si>
  <si>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</si>
  <si>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</si>
  <si>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</si>
  <si>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</si>
  <si>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</si>
  <si>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</si>
  <si>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</si>
  <si>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</si>
  <si>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</si>
  <si>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</si>
  <si>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</si>
  <si>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</si>
  <si>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</si>
  <si>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</si>
  <si>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</si>
  <si>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</si>
  <si>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</si>
  <si>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</si>
  <si>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</si>
  <si>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</si>
  <si>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</si>
  <si>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</si>
  <si>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</si>
  <si>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</si>
  <si>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</si>
  <si>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</si>
  <si>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</si>
  <si>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</si>
  <si>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</si>
  <si>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</si>
  <si>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</si>
  <si>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</si>
  <si>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</si>
  <si>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</si>
  <si>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</si>
  <si>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</si>
  <si>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</si>
  <si>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</si>
  <si>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</si>
  <si>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</si>
  <si>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</si>
  <si>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</si>
  <si>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</si>
  <si>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</si>
  <si>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</si>
  <si>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</si>
  <si>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</si>
  <si>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</si>
  <si>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</si>
  <si>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</si>
  <si>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</si>
  <si>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</si>
  <si>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</si>
  <si>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</si>
  <si>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</si>
  <si>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</si>
  <si>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</si>
  <si>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</si>
  <si>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</si>
  <si>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</si>
  <si>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</si>
  <si>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</si>
  <si>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</si>
  <si>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</si>
  <si>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</si>
  <si>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</si>
  <si>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</si>
  <si>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</si>
  <si>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</si>
  <si>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</si>
  <si>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</si>
  <si>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</si>
  <si>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</si>
  <si>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</si>
  <si>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</si>
  <si>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</si>
  <si>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</si>
  <si>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</si>
  <si>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</si>
  <si>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</si>
  <si>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</si>
  <si>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</si>
  <si>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</si>
  <si>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</si>
  <si>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</si>
  <si>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</si>
  <si>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</si>
  <si>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</si>
  <si>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</si>
  <si>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</si>
  <si>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</si>
  <si>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</si>
  <si>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</si>
  <si>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</si>
  <si>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</si>
  <si>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</si>
  <si>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</si>
  <si>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</si>
  <si>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</si>
  <si>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</si>
  <si>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</si>
  <si>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</si>
  <si>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</si>
  <si>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</si>
  <si>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</si>
  <si>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</si>
  <si>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</si>
  <si>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</si>
  <si>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</si>
  <si>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</si>
  <si>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</si>
  <si>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</si>
  <si>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</si>
  <si>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</si>
  <si>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</si>
  <si>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</si>
  <si>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</si>
  <si>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</si>
  <si>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</si>
  <si>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</si>
  <si>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</si>
  <si>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</si>
  <si>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</si>
  <si>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</si>
  <si>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</si>
  <si>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</si>
  <si>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</si>
  <si>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</si>
  <si>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</si>
  <si>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</si>
  <si>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</si>
  <si>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</si>
  <si>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</si>
  <si>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</si>
  <si>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</si>
  <si>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</si>
  <si>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</si>
  <si>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</si>
  <si>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</si>
  <si>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</si>
  <si>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</si>
  <si>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</si>
  <si>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</si>
  <si>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</si>
  <si>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</si>
  <si>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</si>
  <si>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</si>
  <si>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</si>
  <si>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</si>
  <si>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</si>
  <si>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</si>
  <si>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</si>
  <si>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</si>
  <si>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</si>
  <si>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</si>
  <si>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</si>
  <si>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</si>
  <si>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</si>
  <si>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</si>
  <si>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</si>
  <si>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</si>
  <si>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</si>
  <si>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</si>
  <si>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</si>
  <si>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</si>
  <si>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</si>
  <si>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</si>
  <si>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</si>
  <si>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</si>
  <si>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</si>
  <si>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</si>
  <si>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</si>
  <si>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</si>
  <si>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</si>
  <si>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</si>
  <si>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</si>
  <si>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</si>
  <si>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</si>
  <si>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</si>
  <si>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</si>
  <si>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</si>
  <si>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</si>
  <si>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</si>
  <si>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</si>
  <si>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</si>
  <si>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</si>
  <si>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</si>
  <si>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</si>
  <si>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</si>
  <si>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</si>
  <si>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</si>
  <si>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</si>
  <si>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</si>
  <si>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</si>
  <si>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</si>
  <si>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</si>
  <si>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</si>
  <si>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</si>
  <si>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</si>
  <si>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</si>
  <si>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</si>
  <si>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</si>
  <si>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</si>
  <si>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</si>
  <si>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</si>
  <si>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</si>
  <si>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</si>
  <si>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</si>
  <si>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</si>
  <si>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</si>
  <si>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</si>
  <si>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</si>
  <si>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</si>
  <si>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</si>
  <si>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</si>
  <si>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</si>
  <si>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</si>
  <si>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</si>
  <si>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</si>
  <si>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</si>
  <si>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</si>
  <si>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</si>
  <si>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</si>
  <si>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</si>
  <si>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</si>
  <si>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</si>
  <si>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</si>
  <si>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</si>
  <si>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</si>
  <si>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</si>
  <si>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</si>
  <si>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</si>
  <si>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</si>
  <si>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</si>
  <si>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</si>
  <si>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</si>
  <si>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</si>
  <si>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</si>
  <si>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</si>
  <si>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</si>
  <si>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</si>
  <si>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</si>
  <si>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</si>
  <si>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</si>
  <si>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</si>
  <si>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</si>
  <si>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</si>
  <si>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</si>
  <si>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</si>
  <si>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</si>
  <si>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</si>
  <si>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</si>
  <si>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</si>
  <si>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</si>
  <si>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</si>
  <si>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</si>
  <si>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</si>
  <si>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</si>
  <si>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</si>
  <si>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</si>
  <si>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</si>
  <si>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</si>
  <si>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</si>
  <si>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</si>
  <si>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</si>
  <si>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</si>
  <si>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</si>
  <si>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</si>
  <si>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</si>
  <si>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</si>
  <si>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</si>
  <si>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</si>
  <si>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</si>
  <si>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</si>
  <si>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</si>
  <si>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</si>
  <si>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</si>
  <si>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</si>
  <si>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</si>
  <si>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</si>
  <si>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</si>
  <si>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</si>
  <si>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</si>
  <si>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</si>
  <si>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</si>
  <si>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</si>
  <si>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</si>
  <si>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</si>
  <si>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</si>
  <si>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</si>
  <si>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</si>
  <si>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</si>
  <si>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</si>
  <si>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</si>
  <si>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</si>
  <si>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</si>
  <si>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</si>
  <si>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</si>
  <si>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</si>
  <si>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</si>
  <si>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</si>
  <si>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</si>
  <si>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</si>
  <si>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</si>
  <si>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</si>
  <si>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</si>
  <si>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</si>
  <si>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</si>
  <si>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</si>
  <si>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</si>
  <si>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</si>
  <si>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</si>
  <si>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</si>
  <si>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</si>
  <si>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</si>
  <si>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</si>
  <si>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</si>
  <si>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</si>
  <si>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</si>
  <si>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</si>
  <si>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</si>
  <si>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</si>
  <si>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</si>
  <si>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</si>
  <si>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</si>
  <si>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</si>
  <si>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</si>
  <si>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</si>
  <si>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</si>
  <si>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</si>
  <si>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</si>
  <si>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</si>
  <si>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</si>
  <si>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</si>
  <si>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</si>
  <si>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</si>
  <si>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</si>
  <si>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</si>
  <si>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</si>
  <si>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</si>
  <si>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</si>
  <si>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</si>
  <si>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</si>
  <si>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</si>
  <si>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</si>
  <si>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</si>
  <si>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</si>
  <si>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</si>
  <si>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</si>
  <si>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</si>
  <si>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</si>
  <si>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</si>
  <si>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</si>
  <si>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</si>
  <si>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</si>
  <si>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</si>
  <si>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</si>
  <si>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</si>
  <si>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</si>
  <si>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</si>
  <si>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</si>
  <si>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</si>
  <si>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</si>
  <si>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</si>
  <si>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</si>
  <si>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</si>
  <si>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</si>
  <si>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</si>
  <si>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</si>
  <si>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</si>
  <si>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</si>
  <si>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</si>
  <si>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</si>
  <si>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</si>
  <si>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</si>
  <si>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</si>
  <si>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</si>
  <si>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</si>
  <si>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</si>
  <si>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</si>
  <si>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</si>
  <si>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</si>
  <si>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</si>
  <si>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</si>
  <si>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</si>
  <si>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</si>
  <si>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</si>
  <si>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</si>
  <si>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</si>
  <si>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</si>
  <si>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</si>
  <si>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</si>
  <si>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</si>
  <si>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</si>
  <si>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</si>
  <si>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</si>
  <si>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</si>
  <si>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</si>
  <si>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</si>
  <si>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</si>
  <si>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</si>
  <si>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</si>
  <si>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</si>
  <si>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</si>
  <si>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</si>
  <si>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</si>
  <si>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</si>
  <si>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</si>
  <si>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</si>
  <si>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</si>
  <si>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</si>
  <si>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</si>
  <si>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</si>
  <si>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</si>
  <si>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</si>
  <si>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</si>
  <si>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</si>
  <si>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</si>
  <si>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</si>
  <si>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</si>
  <si>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</si>
  <si>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</si>
  <si>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</si>
  <si>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</si>
  <si>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</si>
  <si>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</si>
  <si>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</si>
  <si>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</si>
  <si>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</si>
  <si>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</si>
  <si>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</si>
  <si>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</si>
  <si>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</si>
  <si>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</si>
  <si>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</si>
  <si>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</si>
  <si>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</si>
  <si>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</si>
  <si>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</si>
  <si>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</si>
  <si>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</si>
  <si>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</si>
  <si>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</si>
  <si>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</si>
  <si>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</si>
  <si>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</si>
  <si>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</si>
  <si>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</si>
  <si>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</si>
  <si>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</si>
  <si>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</si>
  <si>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</si>
  <si>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</si>
  <si>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</si>
  <si>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</si>
  <si>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</si>
  <si>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</si>
  <si>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</si>
  <si>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</si>
  <si>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</si>
  <si>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</si>
  <si>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</si>
  <si>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</si>
  <si>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</si>
  <si>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</si>
  <si>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</si>
  <si>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</si>
  <si>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</si>
  <si>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</si>
  <si>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</si>
  <si>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</si>
  <si>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</si>
  <si>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</si>
  <si>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</si>
  <si>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</si>
  <si>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</si>
  <si>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</si>
  <si>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</si>
  <si>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</si>
  <si>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</si>
  <si>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</si>
  <si>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</si>
  <si>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</si>
  <si>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</si>
  <si>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</si>
  <si>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</si>
  <si>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</si>
  <si>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</si>
  <si>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</si>
  <si>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</si>
  <si>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</si>
  <si>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</si>
  <si>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</si>
  <si>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</si>
  <si>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</si>
  <si>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</si>
  <si>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</si>
  <si>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</si>
  <si>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</si>
  <si>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</si>
  <si>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</si>
  <si>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</si>
  <si>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</si>
  <si>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</si>
  <si>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</si>
  <si>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</si>
  <si>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</si>
  <si>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</si>
  <si>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</si>
  <si>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</si>
  <si>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</si>
  <si>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</si>
  <si>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</si>
  <si>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</si>
  <si>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</si>
  <si>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</si>
  <si>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</si>
  <si>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</si>
  <si>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</si>
  <si>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</si>
  <si>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</si>
  <si>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</si>
  <si>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</si>
  <si>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</si>
  <si>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</si>
  <si>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</si>
  <si>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</si>
  <si>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</si>
  <si>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</si>
  <si>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</si>
  <si>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</si>
  <si>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</si>
  <si>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</si>
  <si>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</si>
  <si>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</si>
  <si>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</si>
  <si>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</si>
  <si>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</si>
  <si>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</si>
  <si>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</si>
  <si>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</si>
  <si>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</si>
  <si>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</si>
  <si>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</si>
  <si>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</si>
  <si>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</si>
  <si>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</si>
  <si>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</si>
  <si>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</si>
  <si>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</si>
  <si>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</si>
  <si>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</si>
  <si>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</si>
  <si>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</si>
  <si>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</si>
  <si>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</si>
  <si>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</si>
  <si>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</si>
  <si>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</si>
  <si>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</si>
  <si>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</si>
  <si>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</si>
  <si>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</si>
  <si>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</si>
  <si>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</si>
  <si>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</si>
  <si>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</si>
  <si>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</si>
  <si>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</si>
  <si>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</si>
  <si>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</si>
  <si>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</si>
  <si>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</si>
  <si>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</si>
  <si>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</si>
  <si>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</si>
  <si>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</si>
  <si>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</si>
  <si>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</si>
  <si>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</si>
  <si>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</si>
  <si>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</si>
  <si>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</si>
  <si>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</si>
  <si>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</si>
  <si>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</si>
  <si>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</si>
  <si>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</si>
  <si>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</si>
  <si>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</si>
  <si>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</si>
  <si>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</si>
  <si>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</si>
  <si>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</si>
  <si>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</si>
  <si>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</si>
  <si>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</si>
  <si>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</si>
  <si>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</si>
  <si>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</si>
  <si>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</si>
  <si>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</si>
  <si>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</si>
  <si>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</si>
  <si>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</si>
  <si>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</si>
  <si>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</si>
  <si>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</si>
  <si>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</si>
  <si>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</si>
  <si>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</si>
  <si>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</si>
  <si>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</si>
  <si>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</si>
  <si>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</si>
  <si>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</si>
  <si>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</si>
  <si>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</si>
  <si>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</si>
  <si>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</si>
  <si>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</si>
  <si>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</si>
  <si>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</si>
  <si>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</si>
  <si>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</si>
  <si>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</si>
  <si>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</si>
  <si>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</si>
  <si>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</si>
  <si>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</si>
  <si>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</si>
  <si>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</si>
  <si>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</si>
  <si>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</si>
  <si>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</si>
  <si>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</si>
  <si>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</si>
  <si>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</si>
  <si>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</si>
  <si>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</si>
  <si>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</si>
  <si>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</si>
  <si>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</si>
  <si>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</si>
  <si>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</si>
  <si>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</si>
  <si>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</si>
  <si>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</si>
  <si>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</si>
  <si>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</si>
  <si>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</si>
  <si>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</si>
  <si>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</si>
  <si>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</si>
  <si>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</si>
  <si>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</si>
  <si>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</si>
  <si>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</si>
  <si>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</si>
  <si>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</si>
  <si>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</si>
  <si>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</si>
  <si>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</si>
  <si>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</si>
  <si>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</si>
  <si>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</si>
  <si>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</si>
  <si>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</si>
  <si>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</si>
  <si>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</si>
  <si>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</si>
  <si>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</si>
  <si>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</si>
  <si>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</si>
  <si>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</si>
  <si>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</si>
  <si>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</si>
  <si>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</si>
  <si>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</si>
  <si>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</si>
  <si>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</si>
  <si>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</si>
  <si>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</si>
  <si>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</si>
  <si>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</si>
  <si>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</si>
  <si>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</si>
  <si>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</si>
  <si>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</si>
  <si>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</si>
  <si>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</si>
  <si>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</si>
  <si>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</si>
  <si>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</si>
  <si>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</si>
  <si>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</si>
  <si>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</si>
  <si>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</si>
  <si>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</si>
  <si>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</si>
  <si>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</si>
  <si>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</si>
  <si>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</si>
  <si>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</si>
  <si>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</si>
  <si>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</si>
  <si>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</si>
  <si>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</si>
  <si>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</si>
  <si>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</si>
  <si>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</si>
  <si>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</si>
  <si>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</si>
  <si>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</si>
  <si>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</si>
  <si>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</si>
  <si>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</si>
  <si>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</si>
  <si>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</si>
  <si>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</si>
  <si>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</si>
  <si>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</si>
  <si>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</si>
  <si>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</si>
  <si>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</si>
  <si>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</si>
  <si>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</si>
  <si>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</si>
  <si>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</si>
  <si>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</si>
  <si>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</si>
  <si>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</si>
  <si>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</si>
  <si>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</si>
  <si>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</si>
  <si>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</si>
  <si>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</si>
  <si>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</si>
  <si>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</si>
  <si>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</si>
  <si>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</si>
  <si>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</si>
  <si>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</si>
  <si>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</si>
  <si>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</si>
  <si>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</si>
  <si>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</si>
  <si>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</si>
  <si>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</si>
  <si>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</si>
  <si>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</si>
  <si>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</si>
  <si>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</si>
  <si>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</si>
  <si>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</si>
  <si>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</si>
  <si>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</si>
  <si>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</si>
  <si>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</si>
  <si>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</si>
  <si>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</si>
  <si>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</si>
  <si>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</si>
  <si>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</si>
  <si>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</si>
  <si>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</si>
  <si>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</si>
  <si>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</si>
  <si>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</si>
  <si>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</si>
  <si>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</si>
  <si>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</si>
  <si>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</si>
  <si>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</si>
  <si>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</si>
  <si>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</si>
  <si>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</si>
  <si>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</si>
  <si>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</si>
  <si>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</si>
  <si>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</si>
  <si>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</si>
  <si>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</si>
  <si>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</si>
  <si>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</si>
  <si>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</si>
  <si>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</si>
  <si>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</si>
  <si>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</si>
  <si>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</si>
  <si>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</si>
  <si>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</si>
  <si>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</si>
  <si>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</si>
  <si>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</si>
  <si>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</si>
  <si>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</si>
  <si>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</si>
  <si>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</si>
  <si>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</si>
  <si>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</si>
  <si>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</si>
  <si>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</si>
  <si>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</si>
  <si>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</si>
  <si>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</si>
  <si>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</si>
  <si>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</si>
  <si>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</si>
  <si>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</si>
  <si>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</si>
  <si>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</si>
  <si>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</si>
  <si>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</si>
  <si>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</si>
  <si>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</si>
  <si>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</si>
  <si>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</si>
  <si>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</si>
  <si>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</si>
  <si>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</si>
  <si>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</si>
  <si>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</si>
  <si>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</si>
  <si>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</si>
  <si>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</si>
  <si>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</si>
  <si>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</si>
  <si>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</si>
  <si>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</si>
  <si>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</si>
  <si>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</si>
  <si>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</si>
  <si>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</si>
  <si>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</si>
  <si>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</si>
  <si>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</si>
  <si>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</si>
  <si>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</si>
  <si>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</si>
  <si>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</si>
  <si>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</si>
  <si>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</si>
  <si>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</si>
  <si>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</si>
  <si>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</si>
  <si>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</si>
  <si>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</si>
  <si>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</si>
  <si>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</si>
  <si>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</si>
  <si>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</si>
  <si>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</si>
  <si>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</si>
  <si>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</si>
  <si>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</si>
  <si>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</si>
  <si>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</si>
  <si>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</si>
  <si>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</si>
  <si>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</si>
  <si>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</si>
  <si>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</si>
  <si>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</si>
  <si>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</si>
  <si>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</si>
  <si>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</si>
  <si>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</si>
  <si>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</si>
  <si>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</si>
  <si>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</si>
  <si>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</si>
  <si>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</si>
  <si>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</si>
  <si>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</si>
  <si>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</si>
  <si>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</si>
  <si>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</si>
  <si>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</si>
  <si>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</si>
  <si>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</si>
  <si>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</si>
  <si>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</si>
  <si>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</si>
  <si>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</si>
  <si>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</si>
  <si>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</si>
  <si>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</si>
  <si>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</si>
  <si>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</si>
  <si>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</si>
  <si>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</si>
  <si>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</si>
  <si>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</si>
  <si>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</si>
  <si>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</si>
  <si>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</si>
  <si>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</si>
  <si>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</si>
  <si>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</si>
  <si>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</si>
  <si>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</si>
  <si>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</si>
  <si>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</si>
  <si>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</si>
  <si>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</si>
  <si>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</si>
  <si>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</si>
  <si>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</si>
  <si>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</si>
  <si>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</si>
  <si>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</si>
  <si>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</si>
  <si>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</si>
  <si>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</si>
  <si>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</si>
  <si>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</si>
  <si>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</si>
  <si>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</si>
  <si>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</si>
  <si>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</si>
  <si>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</si>
  <si>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</si>
  <si>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</si>
  <si>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</si>
  <si>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</si>
  <si>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</si>
  <si>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</si>
  <si>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</si>
  <si>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</si>
  <si>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</si>
  <si>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</si>
  <si>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</si>
  <si>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</si>
  <si>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</si>
  <si>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</si>
  <si>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</si>
  <si>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</si>
  <si>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</si>
  <si>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</si>
  <si>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</si>
  <si>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</si>
  <si>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</si>
  <si>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</si>
  <si>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</si>
  <si>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</si>
  <si>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</si>
  <si>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</si>
  <si>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</si>
  <si>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</si>
  <si>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</si>
  <si>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</si>
  <si>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</si>
  <si>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</si>
  <si>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</si>
  <si>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</si>
  <si>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</si>
  <si>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</si>
  <si>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</si>
  <si>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</si>
  <si>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</si>
  <si>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</si>
  <si>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</si>
  <si>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</si>
  <si>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</si>
  <si>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</si>
  <si>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</si>
  <si>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</si>
  <si>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</si>
  <si>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</si>
  <si>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</si>
  <si>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</si>
  <si>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</si>
  <si>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</si>
  <si>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</si>
  <si>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</si>
  <si>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</si>
  <si>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</si>
  <si>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</si>
  <si>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</si>
  <si>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</si>
  <si>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</si>
  <si>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</si>
  <si>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</si>
  <si>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</si>
  <si>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</si>
  <si>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</si>
  <si>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</si>
  <si>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</si>
  <si>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</si>
  <si>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</si>
  <si>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</si>
  <si>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</si>
  <si>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</si>
  <si>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</si>
  <si>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</si>
  <si>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</si>
  <si>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</si>
  <si>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</si>
  <si>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</si>
  <si>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</si>
  <si>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</si>
  <si>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</si>
  <si>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</si>
  <si>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</si>
  <si>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</si>
  <si>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</si>
  <si>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</si>
  <si>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</si>
  <si>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</si>
  <si>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</si>
  <si>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</si>
  <si>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</si>
  <si>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</si>
  <si>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</si>
  <si>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</si>
  <si>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</si>
  <si>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</si>
  <si>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</si>
  <si>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</si>
  <si>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</si>
  <si>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</si>
  <si>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</si>
  <si>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</si>
  <si>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</si>
  <si>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</si>
  <si>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</si>
  <si>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</si>
  <si>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</si>
  <si>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</si>
  <si>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</si>
  <si>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</si>
  <si>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</si>
  <si>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</si>
  <si>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</si>
  <si>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</si>
  <si>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</si>
  <si>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</si>
  <si>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</si>
  <si>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</si>
  <si>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</si>
  <si>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</si>
  <si>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</si>
  <si>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</si>
  <si>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</si>
  <si>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</si>
  <si>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</si>
  <si>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</si>
  <si>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</si>
  <si>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</si>
  <si>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</si>
  <si>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</si>
  <si>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</si>
  <si>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</si>
  <si>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</si>
  <si>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</si>
  <si>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</si>
  <si>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</si>
  <si>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</si>
  <si>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</si>
  <si>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</si>
  <si>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</si>
  <si>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</si>
  <si>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</si>
  <si>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</si>
  <si>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</si>
  <si>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</si>
  <si>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</si>
  <si>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</si>
  <si>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</si>
  <si>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</si>
  <si>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</si>
  <si>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</si>
  <si>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</si>
  <si>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</si>
  <si>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</si>
  <si>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</si>
  <si>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</si>
  <si>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</si>
  <si>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</si>
  <si>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</si>
  <si>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</si>
  <si>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</si>
  <si>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</si>
  <si>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</si>
  <si>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</si>
  <si>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</si>
  <si>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</si>
  <si>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</si>
  <si>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</si>
  <si>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</si>
  <si>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</si>
  <si>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</si>
  <si>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</si>
  <si>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</si>
  <si>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</si>
  <si>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</si>
  <si>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</si>
  <si>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</si>
  <si>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</si>
  <si>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</si>
  <si>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</si>
  <si>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</si>
  <si>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</si>
  <si>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</si>
  <si>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</si>
  <si>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</si>
  <si>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</si>
  <si>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</si>
  <si>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</si>
  <si>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</si>
  <si>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</si>
  <si>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</si>
  <si>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</si>
  <si>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</si>
  <si>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</si>
  <si>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</si>
  <si>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</si>
  <si>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</si>
  <si>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</si>
  <si>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</si>
  <si>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</si>
  <si>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</si>
  <si>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</si>
  <si>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</si>
  <si>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</si>
  <si>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</si>
  <si>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</si>
  <si>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</si>
  <si>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</si>
  <si>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</si>
  <si>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</si>
  <si>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</si>
  <si>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</si>
  <si>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</si>
  <si>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</si>
  <si>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</si>
  <si>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</si>
  <si>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</si>
  <si>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</si>
  <si>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</si>
  <si>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</si>
  <si>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</si>
  <si>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</si>
  <si>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</si>
  <si>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</si>
  <si>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</si>
  <si>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</si>
  <si>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</si>
  <si>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</si>
  <si>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</si>
  <si>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</si>
  <si>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</si>
  <si>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</si>
  <si>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</si>
  <si>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</si>
  <si>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</si>
  <si>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</si>
  <si>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</si>
  <si>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</si>
  <si>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</si>
  <si>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</si>
  <si>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</si>
  <si>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</si>
  <si>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</si>
  <si>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</si>
  <si>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</si>
  <si>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</si>
  <si>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</si>
  <si>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</si>
  <si>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</si>
  <si>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</si>
  <si>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</si>
  <si>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</si>
  <si>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</si>
  <si>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</si>
  <si>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</si>
  <si>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</si>
  <si>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</si>
  <si>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</si>
  <si>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</si>
  <si>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</si>
  <si>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</si>
  <si>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</si>
  <si>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</si>
  <si>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</si>
  <si>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</si>
  <si>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</si>
  <si>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</si>
  <si>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</si>
  <si>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</si>
  <si>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</si>
  <si>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</si>
  <si>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</si>
  <si>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</si>
  <si>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</si>
  <si>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</si>
  <si>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</si>
  <si>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</si>
  <si>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</si>
  <si>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</si>
  <si>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</si>
  <si>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</si>
  <si>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</si>
  <si>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</si>
  <si>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</si>
  <si>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</si>
  <si>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</si>
  <si>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</si>
  <si>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</si>
  <si>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</si>
  <si>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</si>
  <si>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</si>
  <si>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</si>
  <si>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</si>
  <si>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</si>
  <si>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</si>
  <si>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</si>
  <si>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</si>
  <si>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</si>
  <si>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</si>
  <si>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</si>
  <si>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</si>
  <si>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</si>
  <si>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</si>
  <si>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</si>
  <si>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</si>
  <si>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</si>
  <si>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</si>
  <si>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</si>
  <si>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</si>
  <si>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</si>
  <si>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</si>
  <si>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</si>
  <si>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</si>
  <si>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</si>
  <si>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</si>
  <si>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</si>
  <si>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</si>
  <si>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</si>
  <si>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</si>
  <si>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</si>
  <si>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</si>
  <si>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</si>
  <si>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</si>
  <si>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</si>
  <si>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</si>
  <si>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</si>
  <si>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</si>
  <si>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</si>
  <si>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</si>
  <si>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</si>
  <si>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</si>
  <si>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</si>
  <si>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</si>
  <si>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</si>
  <si>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</si>
  <si>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</si>
  <si>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</si>
  <si>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</si>
  <si>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</si>
  <si>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</si>
  <si>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</si>
  <si>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</si>
  <si>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</si>
  <si>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</si>
  <si>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</si>
  <si>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</si>
  <si>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</si>
  <si>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</si>
  <si>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</si>
  <si>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</si>
  <si>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</si>
  <si>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</si>
  <si>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</si>
  <si>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</si>
  <si>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</si>
  <si>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</si>
  <si>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</si>
  <si>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</si>
  <si>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</si>
  <si>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</si>
  <si>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</si>
  <si>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</si>
  <si>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</si>
  <si>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</si>
  <si>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</si>
  <si>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</si>
  <si>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</si>
  <si>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</si>
  <si>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</si>
  <si>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</si>
  <si>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</si>
  <si>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</si>
  <si>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</si>
  <si>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</si>
  <si>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</si>
  <si>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</si>
  <si>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</si>
  <si>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</si>
  <si>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</si>
  <si>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</si>
  <si>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</si>
  <si>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</si>
  <si>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</si>
  <si>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</si>
  <si>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</si>
  <si>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</si>
  <si>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</si>
  <si>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</si>
  <si>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</si>
  <si>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</si>
  <si>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</si>
  <si>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</si>
  <si>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</si>
  <si>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</si>
  <si>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</si>
  <si>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</si>
  <si>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</si>
  <si>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</si>
  <si>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</si>
  <si>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</si>
  <si>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</si>
  <si>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</si>
  <si>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</si>
  <si>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</si>
  <si>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</si>
  <si>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</si>
  <si>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</si>
  <si>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</si>
  <si>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</si>
  <si>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</si>
  <si>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</si>
  <si>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</si>
  <si>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</si>
  <si>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</si>
  <si>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</si>
  <si>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</si>
  <si>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</si>
  <si>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</si>
  <si>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</si>
  <si>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</si>
  <si>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</si>
  <si>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</si>
  <si>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</si>
  <si>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</si>
  <si>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</si>
  <si>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</si>
  <si>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</si>
  <si>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</si>
  <si>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</si>
  <si>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</si>
  <si>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</si>
  <si>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</si>
  <si>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</si>
  <si>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</si>
  <si>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</si>
  <si>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</si>
  <si>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</si>
  <si>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</si>
  <si>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</si>
  <si>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</si>
  <si>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</si>
  <si>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</si>
  <si>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</si>
  <si>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</si>
  <si>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</si>
  <si>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</si>
  <si>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</si>
  <si>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</si>
  <si>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</si>
  <si>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</si>
  <si>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</si>
  <si>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</si>
  <si>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</si>
  <si>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</si>
  <si>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</si>
  <si>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</si>
  <si>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</si>
  <si>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</si>
  <si>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</si>
  <si>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</si>
  <si>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</si>
  <si>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</si>
  <si>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</si>
  <si>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</si>
  <si>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</si>
  <si>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</si>
  <si>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</si>
  <si>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</si>
  <si>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</si>
  <si>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</si>
  <si>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</si>
  <si>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</si>
  <si>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</si>
  <si>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</si>
  <si>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</si>
  <si>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</si>
  <si>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</si>
  <si>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</si>
  <si>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</si>
  <si>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</si>
  <si>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</si>
  <si>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</si>
  <si>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</si>
  <si>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</si>
  <si>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</si>
  <si>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</si>
  <si>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</si>
  <si>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</si>
  <si>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</si>
  <si>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</si>
  <si>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</si>
  <si>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</si>
  <si>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</si>
  <si>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</si>
  <si>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</si>
  <si>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</si>
  <si>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</si>
  <si>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</si>
  <si>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</si>
  <si>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</si>
  <si>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</si>
  <si>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</si>
  <si>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</si>
  <si>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</si>
  <si>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</si>
  <si>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</si>
  <si>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</si>
  <si>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</si>
  <si>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</si>
  <si>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</si>
  <si>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</si>
  <si>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</si>
  <si>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</si>
  <si>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</si>
  <si>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</si>
  <si>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</si>
  <si>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</si>
  <si>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</si>
  <si>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</si>
  <si>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</si>
  <si>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</si>
  <si>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</si>
  <si>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</si>
  <si>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</si>
  <si>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</si>
  <si>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</si>
  <si>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</si>
  <si>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</si>
  <si>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</si>
  <si>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</si>
  <si>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</si>
  <si>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</si>
  <si>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</si>
  <si>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</si>
  <si>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</si>
  <si>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</si>
  <si>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</si>
  <si>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</si>
  <si>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</si>
  <si>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</si>
  <si>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</si>
  <si>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</si>
  <si>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</si>
  <si>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</si>
  <si>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</si>
  <si>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</si>
  <si>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</si>
  <si>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</si>
  <si>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</si>
  <si>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</si>
  <si>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</si>
  <si>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</si>
  <si>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</si>
  <si>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</si>
  <si>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</si>
  <si>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</si>
  <si>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</si>
  <si>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</si>
  <si>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</si>
  <si>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</si>
  <si>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</si>
  <si>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</si>
  <si>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</si>
  <si>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</si>
  <si>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</si>
  <si>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</si>
  <si>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</si>
  <si>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</si>
  <si>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</si>
  <si>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</si>
  <si>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</si>
  <si>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</si>
  <si>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</si>
  <si>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</si>
  <si>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</si>
  <si>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</si>
  <si>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</si>
  <si>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</si>
  <si>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</si>
  <si>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</si>
  <si>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</si>
  <si>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</si>
  <si>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</si>
  <si>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</si>
  <si>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</si>
  <si>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</si>
  <si>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</si>
  <si>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</si>
  <si>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</si>
  <si>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</si>
  <si>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</si>
  <si>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</si>
  <si>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</si>
  <si>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</si>
  <si>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</si>
  <si>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</si>
  <si>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</si>
  <si>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</si>
  <si>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</si>
  <si>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</si>
  <si>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</si>
  <si>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</si>
  <si>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</si>
  <si>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</si>
  <si>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</si>
  <si>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</si>
  <si>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</si>
  <si>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</si>
  <si>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</si>
  <si>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</si>
  <si>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</si>
  <si>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</si>
  <si>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</si>
  <si>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</si>
  <si>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</si>
  <si>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</si>
  <si>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</si>
  <si>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</si>
  <si>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</si>
  <si>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</si>
  <si>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</si>
  <si>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</si>
  <si>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</si>
  <si>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</si>
  <si>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</si>
  <si>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</si>
  <si>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</si>
  <si>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</si>
  <si>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</si>
  <si>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</si>
  <si>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</si>
  <si>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</si>
  <si>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</si>
  <si>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</si>
  <si>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</si>
  <si>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</si>
  <si>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</si>
  <si>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</si>
  <si>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</si>
  <si>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</si>
  <si>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</si>
  <si>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</si>
  <si>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</si>
  <si>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</si>
  <si>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</si>
  <si>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</si>
  <si>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</si>
  <si>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</si>
  <si>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</si>
  <si>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</si>
  <si>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</si>
  <si>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</si>
  <si>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</si>
  <si>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</si>
  <si>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</si>
  <si>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</si>
  <si>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</si>
  <si>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</si>
  <si>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</si>
  <si>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</si>
  <si>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</si>
  <si>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</si>
  <si>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</si>
  <si>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</si>
  <si>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</si>
  <si>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</si>
  <si>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</si>
  <si>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</si>
  <si>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</si>
  <si>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</si>
  <si>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</si>
  <si>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</si>
  <si>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</si>
  <si>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</si>
  <si>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</si>
  <si>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</si>
  <si>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</si>
  <si>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</si>
  <si>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</si>
  <si>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</si>
  <si>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</si>
  <si>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</si>
  <si>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</si>
  <si>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</si>
  <si>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</si>
  <si>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</si>
  <si>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</si>
  <si>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</si>
  <si>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</si>
  <si>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</si>
  <si>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</si>
  <si>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</si>
  <si>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</si>
  <si>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</si>
  <si>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</si>
  <si>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</si>
  <si>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</si>
  <si>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</si>
  <si>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</si>
  <si>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</si>
  <si>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</si>
  <si>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</si>
  <si>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</si>
  <si>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</si>
  <si>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</si>
  <si>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</si>
  <si>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</si>
  <si>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</si>
  <si>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</si>
  <si>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</si>
  <si>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</si>
  <si>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</si>
  <si>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</si>
  <si>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</si>
  <si>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</si>
  <si>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</si>
  <si>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</si>
  <si>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</si>
  <si>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</si>
  <si>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</si>
  <si>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</si>
  <si>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</si>
  <si>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</si>
  <si>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</si>
  <si>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</si>
  <si>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</si>
  <si>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</si>
  <si>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</si>
  <si>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</si>
  <si>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</si>
  <si>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</si>
  <si>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</si>
  <si>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</si>
  <si>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</si>
  <si>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</si>
  <si>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</si>
  <si>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</si>
  <si>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</si>
  <si>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</si>
  <si>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</si>
  <si>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</si>
  <si>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</si>
  <si>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</si>
  <si>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</si>
  <si>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</si>
  <si>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</si>
  <si>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</si>
  <si>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</si>
  <si>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</si>
  <si>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</si>
  <si>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</si>
  <si>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</si>
  <si>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</si>
  <si>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</si>
  <si>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</si>
  <si>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</si>
  <si>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</si>
  <si>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</si>
  <si>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</si>
  <si>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</si>
  <si>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</si>
  <si>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</si>
  <si>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</si>
  <si>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</si>
  <si>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</si>
  <si>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</si>
  <si>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</si>
  <si>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</si>
  <si>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</si>
  <si>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</si>
  <si>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</si>
  <si>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</si>
  <si>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</si>
  <si>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</si>
  <si>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</si>
  <si>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</si>
  <si>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</si>
  <si>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</si>
  <si>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</si>
  <si>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</si>
  <si>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</si>
  <si>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</si>
  <si>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</si>
  <si>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</si>
  <si>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</si>
  <si>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</si>
  <si>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</si>
  <si>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</si>
  <si>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</si>
  <si>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</si>
  <si>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</si>
  <si>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</si>
  <si>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</si>
  <si>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</si>
  <si>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</si>
  <si>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</si>
  <si>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</si>
  <si>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</si>
  <si>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</si>
  <si>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</si>
  <si>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</si>
  <si>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</si>
  <si>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</si>
  <si>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</si>
  <si>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</si>
  <si>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</si>
  <si>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</si>
  <si>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</si>
  <si>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</si>
  <si>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</si>
  <si>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</si>
  <si>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</si>
  <si>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</si>
  <si>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</si>
  <si>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</si>
  <si>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</si>
  <si>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</si>
  <si>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</si>
  <si>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</si>
  <si>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</si>
  <si>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</si>
  <si>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</si>
  <si>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</si>
  <si>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</si>
  <si>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</si>
  <si>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</si>
  <si>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</si>
  <si>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</si>
  <si>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</si>
  <si>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</si>
  <si>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</si>
  <si>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</si>
  <si>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</si>
  <si>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</si>
  <si>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</si>
  <si>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</si>
  <si>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</si>
  <si>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</si>
  <si>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</si>
  <si>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</si>
  <si>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</si>
  <si>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</si>
  <si>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</si>
  <si>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</si>
  <si>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</si>
  <si>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</si>
  <si>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</si>
  <si>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</si>
  <si>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</si>
  <si>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</si>
  <si>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</si>
  <si>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</si>
  <si>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</si>
  <si>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</si>
  <si>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</si>
  <si>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</si>
  <si>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</si>
  <si>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</si>
  <si>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</si>
  <si>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</si>
  <si>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</si>
  <si>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</si>
  <si>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</si>
  <si>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</si>
  <si>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</si>
  <si>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</si>
  <si>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</si>
  <si>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</si>
  <si>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</si>
  <si>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</si>
  <si>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</si>
  <si>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</si>
  <si>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</si>
  <si>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</si>
  <si>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</si>
  <si>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</si>
  <si>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</si>
  <si>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</si>
  <si>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</si>
  <si>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</si>
  <si>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</si>
  <si>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</si>
  <si>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</si>
  <si>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</si>
  <si>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</si>
  <si>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</si>
  <si>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</si>
  <si>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</si>
  <si>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</si>
  <si>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</si>
  <si>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</si>
  <si>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</si>
  <si>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</si>
  <si>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</si>
  <si>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</si>
  <si>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</si>
  <si>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</si>
  <si>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</si>
  <si>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</si>
  <si>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</si>
  <si>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</si>
  <si>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</si>
  <si>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</si>
  <si>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</si>
  <si>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</si>
  <si>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</si>
  <si>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</si>
  <si>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</si>
  <si>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</si>
  <si>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</si>
  <si>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</si>
  <si>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</si>
  <si>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</si>
  <si>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</si>
  <si>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</si>
  <si>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</si>
  <si>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</si>
  <si>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</si>
  <si>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</si>
  <si>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</si>
  <si>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</si>
  <si>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</si>
  <si>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</si>
  <si>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</si>
  <si>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</si>
  <si>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</si>
  <si>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</si>
  <si>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</si>
  <si>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</si>
  <si>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</si>
  <si>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</si>
  <si>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</si>
  <si>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</si>
  <si>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</si>
  <si>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</si>
  <si>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</si>
  <si>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</si>
  <si>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</si>
  <si>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</si>
  <si>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</si>
  <si>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</si>
  <si>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</si>
  <si>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</si>
  <si>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</si>
  <si>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</si>
  <si>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</si>
  <si>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</si>
  <si>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</si>
  <si>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</si>
  <si>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</si>
  <si>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</si>
  <si>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</si>
  <si>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</si>
  <si>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</si>
  <si>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</si>
  <si>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</si>
  <si>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</si>
  <si>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</si>
  <si>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</si>
  <si>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</si>
  <si>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</si>
  <si>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</si>
  <si>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</si>
  <si>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</si>
  <si>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</si>
  <si>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</si>
  <si>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</si>
  <si>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</si>
  <si>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</si>
  <si>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</si>
  <si>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</si>
  <si>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</si>
  <si>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</si>
  <si>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</si>
  <si>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</si>
  <si>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</si>
  <si>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</si>
  <si>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</si>
  <si>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</si>
  <si>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</si>
  <si>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</si>
  <si>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</si>
  <si>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</si>
  <si>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</si>
  <si>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</si>
  <si>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</si>
  <si>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</si>
  <si>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</si>
  <si>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</si>
  <si>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</si>
  <si>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</si>
  <si>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</si>
  <si>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</si>
  <si>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</si>
  <si>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</si>
  <si>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</si>
  <si>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</si>
  <si>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</si>
  <si>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</si>
  <si>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</si>
  <si>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</si>
  <si>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</si>
  <si>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</si>
  <si>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</si>
  <si>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</si>
  <si>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</si>
  <si>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</si>
  <si>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</si>
  <si>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</si>
  <si>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</si>
  <si>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</si>
  <si>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</si>
  <si>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</si>
  <si>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</si>
  <si>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</si>
  <si>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</si>
  <si>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</si>
  <si>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</si>
  <si>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</si>
  <si>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</si>
  <si>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</si>
  <si>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</si>
  <si>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</si>
  <si>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</si>
  <si>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</si>
  <si>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</si>
  <si>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</si>
  <si>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</si>
  <si>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</si>
  <si>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</si>
  <si>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</si>
  <si>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</si>
  <si>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</si>
  <si>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</si>
  <si>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</si>
  <si>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</si>
  <si>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</si>
  <si>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</si>
  <si>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</si>
  <si>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</si>
  <si>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</si>
  <si>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</si>
  <si>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</si>
  <si>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</si>
  <si>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</si>
  <si>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</si>
  <si>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</si>
  <si>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</si>
  <si>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</si>
  <si>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</si>
  <si>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</si>
  <si>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</si>
  <si>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</si>
  <si>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</si>
  <si>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</si>
  <si>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</si>
  <si>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</si>
  <si>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</si>
  <si>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</si>
  <si>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</si>
  <si>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</si>
  <si>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</si>
  <si>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</si>
  <si>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</si>
  <si>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</si>
  <si>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</si>
  <si>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</si>
  <si>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</si>
  <si>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</si>
  <si>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</si>
  <si>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</si>
  <si>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</si>
  <si>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</si>
  <si>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</si>
  <si>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</si>
  <si>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</si>
  <si>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</si>
  <si>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</si>
  <si>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</si>
  <si>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</si>
  <si>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</si>
  <si>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</si>
  <si>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</si>
  <si>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</si>
  <si>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</si>
  <si>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</si>
  <si>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</si>
  <si>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</si>
  <si>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</si>
  <si>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</si>
  <si>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</si>
  <si>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</si>
  <si>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</si>
  <si>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</si>
  <si>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</si>
  <si>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</si>
  <si>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</si>
  <si>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</si>
  <si>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</si>
  <si>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</si>
  <si>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</si>
  <si>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</si>
  <si>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</si>
  <si>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</si>
  <si>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</si>
  <si>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</si>
  <si>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</si>
  <si>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</si>
  <si>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</si>
  <si>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</si>
  <si>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</si>
  <si>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</si>
  <si>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</si>
  <si>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</si>
  <si>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</si>
  <si>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</si>
  <si>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</si>
  <si>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</si>
  <si>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</si>
  <si>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</si>
  <si>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</si>
  <si>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</si>
  <si>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</si>
  <si>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</si>
  <si>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</si>
  <si>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</si>
  <si>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</si>
  <si>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</si>
  <si>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</si>
  <si>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</si>
  <si>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</si>
  <si>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</si>
  <si>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</si>
  <si>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</si>
  <si>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</si>
  <si>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</si>
  <si>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</si>
  <si>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</si>
  <si>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</si>
  <si>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</si>
  <si>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</si>
  <si>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</si>
  <si>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</si>
  <si>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</si>
  <si>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</si>
  <si>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</si>
  <si>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</si>
  <si>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</si>
  <si>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</si>
  <si>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</si>
  <si>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</si>
  <si>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</si>
  <si>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</si>
  <si>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</si>
  <si>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</si>
  <si>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</si>
  <si>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</si>
  <si>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</si>
  <si>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</si>
  <si>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</si>
  <si>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</si>
  <si>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</si>
  <si>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</si>
  <si>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</si>
  <si>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</si>
  <si>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</si>
  <si>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</si>
  <si>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</si>
  <si>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</si>
  <si>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</si>
  <si>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</si>
  <si>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</si>
  <si>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</si>
  <si>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</si>
  <si>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</si>
  <si>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</si>
  <si>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</si>
  <si>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</si>
  <si>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</si>
  <si>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</si>
  <si>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</si>
  <si>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</si>
  <si>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</si>
  <si>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</si>
  <si>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</si>
  <si>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</si>
  <si>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</si>
  <si>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</si>
  <si>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</si>
  <si>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</si>
  <si>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</si>
  <si>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</si>
  <si>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</si>
  <si>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</si>
  <si>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</si>
  <si>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</si>
  <si>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</si>
  <si>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</si>
  <si>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</si>
  <si>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</si>
  <si>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</si>
  <si>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</si>
  <si>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</si>
  <si>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</si>
  <si>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</si>
  <si>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</si>
  <si>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</si>
  <si>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</si>
  <si>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</si>
  <si>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</si>
  <si>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</si>
  <si>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</si>
  <si>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</si>
  <si>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</si>
  <si>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</si>
  <si>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</si>
  <si>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</si>
  <si>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</si>
  <si>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</si>
  <si>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</si>
  <si>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</si>
  <si>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</si>
  <si>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</si>
  <si>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</si>
  <si>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</si>
  <si>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</si>
  <si>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</si>
  <si>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</si>
  <si>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</si>
  <si>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</si>
  <si>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</si>
  <si>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</si>
  <si>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</si>
  <si>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</si>
  <si>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</si>
  <si>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</si>
  <si>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</si>
  <si>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</si>
  <si>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</si>
  <si>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</si>
  <si>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</si>
  <si>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</si>
  <si>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</si>
  <si>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</si>
  <si>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</si>
  <si>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</si>
  <si>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</si>
  <si>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</si>
  <si>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</si>
  <si>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</si>
  <si>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</si>
  <si>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</si>
  <si>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</si>
  <si>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</si>
  <si>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</si>
  <si>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</si>
  <si>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</si>
  <si>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</si>
  <si>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</si>
  <si>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</si>
  <si>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</si>
  <si>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</si>
  <si>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</si>
  <si>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</si>
  <si>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</si>
  <si>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</si>
  <si>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</si>
  <si>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</si>
  <si>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</si>
  <si>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</si>
  <si>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</si>
  <si>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</si>
  <si>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</si>
  <si>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</si>
  <si>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</si>
  <si>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</si>
  <si>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</si>
  <si>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</si>
  <si>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</si>
  <si>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</si>
  <si>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</si>
  <si>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</si>
  <si>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</si>
  <si>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</si>
  <si>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</si>
  <si>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</si>
  <si>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</si>
  <si>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</si>
  <si>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</si>
  <si>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</si>
  <si>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</si>
  <si>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</si>
  <si>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</si>
  <si>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</si>
  <si>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</si>
  <si>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</si>
  <si>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</si>
  <si>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</si>
  <si>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</si>
  <si>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</si>
  <si>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</si>
  <si>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</si>
  <si>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</si>
  <si>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</si>
  <si>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</si>
  <si>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</si>
  <si>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</si>
  <si>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</si>
  <si>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</si>
  <si>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</si>
  <si>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</si>
  <si>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</si>
  <si>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</si>
  <si>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</si>
  <si>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</si>
  <si>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</si>
  <si>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</si>
  <si>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</si>
  <si>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</si>
  <si>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</si>
  <si>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</si>
  <si>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</si>
  <si>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</si>
  <si>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</si>
  <si>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</si>
  <si>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</si>
  <si>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</si>
  <si>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</si>
  <si>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</si>
  <si>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</si>
  <si>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</si>
  <si>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</si>
  <si>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</si>
  <si>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</si>
  <si>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</si>
  <si>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</si>
  <si>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</si>
  <si>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</si>
  <si>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</si>
  <si>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</si>
  <si>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</si>
  <si>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</si>
  <si>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</si>
  <si>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</si>
  <si>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</si>
  <si>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</si>
  <si>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</si>
  <si>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</si>
  <si>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</si>
  <si>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</si>
  <si>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</si>
  <si>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</si>
  <si>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</si>
  <si>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</si>
  <si>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</si>
  <si>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</si>
  <si>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</si>
  <si>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</si>
  <si>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</si>
  <si>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</si>
  <si>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</si>
  <si>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</si>
  <si>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</si>
  <si>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</si>
  <si>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</si>
  <si>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</si>
  <si>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</si>
  <si>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</si>
  <si>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</si>
  <si>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</si>
  <si>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</si>
  <si>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</si>
  <si>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</si>
  <si>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</si>
  <si>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</si>
  <si>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</si>
  <si>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</si>
  <si>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</si>
  <si>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</si>
  <si>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</si>
  <si>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</si>
  <si>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</si>
  <si>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</si>
  <si>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</si>
  <si>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</si>
  <si>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</si>
  <si>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</si>
  <si>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</si>
  <si>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</si>
  <si>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</si>
  <si>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</si>
  <si>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</si>
  <si>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</si>
  <si>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</si>
  <si>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</si>
  <si>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</si>
  <si>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</si>
  <si>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</si>
  <si>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</si>
  <si>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</si>
  <si>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</si>
  <si>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</si>
  <si>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</si>
  <si>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</si>
  <si>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</si>
  <si>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</si>
  <si>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</si>
  <si>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</si>
  <si>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</si>
  <si>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</si>
  <si>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</si>
  <si>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</si>
  <si>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</si>
  <si>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</si>
  <si>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</si>
  <si>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</si>
  <si>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</si>
  <si>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</si>
  <si>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</si>
  <si>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</si>
  <si>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</si>
  <si>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</si>
  <si>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</si>
  <si>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</si>
  <si>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</si>
  <si>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</si>
  <si>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</si>
  <si>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</si>
  <si>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</si>
  <si>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</si>
  <si>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</si>
  <si>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</si>
  <si>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</si>
  <si>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</si>
  <si>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</si>
  <si>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</si>
  <si>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</si>
  <si>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</si>
  <si>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</si>
  <si>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</si>
  <si>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</si>
  <si>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</si>
  <si>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</si>
  <si>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</si>
  <si>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</si>
  <si>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</si>
  <si>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</si>
  <si>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</si>
  <si>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</si>
  <si>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</si>
  <si>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</si>
  <si>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</si>
  <si>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</si>
  <si>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</si>
  <si>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</si>
  <si>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</si>
  <si>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</si>
  <si>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</si>
  <si>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</si>
  <si>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</si>
  <si>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</si>
  <si>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</si>
  <si>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</si>
  <si>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</si>
  <si>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</si>
  <si>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</si>
  <si>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</si>
  <si>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</si>
  <si>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</si>
  <si>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</si>
  <si>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</si>
  <si>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</si>
  <si>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</si>
  <si>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</si>
  <si>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</si>
  <si>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</si>
  <si>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</si>
  <si>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</si>
  <si>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</si>
  <si>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</si>
  <si>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</si>
  <si>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</si>
  <si>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</si>
  <si>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</si>
  <si>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</si>
  <si>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</si>
  <si>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</si>
  <si>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</si>
  <si>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</si>
  <si>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</si>
  <si>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</si>
  <si>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</si>
  <si>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</si>
  <si>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</si>
  <si>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</si>
  <si>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</si>
  <si>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</si>
  <si>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</si>
  <si>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</si>
  <si>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</si>
  <si>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</si>
  <si>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</si>
  <si>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</si>
  <si>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</si>
  <si>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</si>
  <si>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</si>
  <si>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</si>
  <si>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</si>
  <si>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</si>
  <si>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</si>
  <si>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</si>
  <si>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</si>
  <si>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</si>
  <si>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</si>
  <si>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</si>
  <si>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</si>
  <si>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</si>
  <si>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</si>
  <si>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</si>
  <si>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</si>
  <si>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</si>
  <si>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</si>
  <si>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</si>
  <si>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</si>
  <si>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</si>
  <si>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</si>
  <si>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</si>
  <si>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</si>
  <si>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</si>
  <si>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</si>
  <si>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</si>
  <si>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</si>
  <si>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</si>
  <si>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</si>
  <si>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</si>
  <si>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</si>
  <si>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</si>
  <si>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</si>
  <si>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</si>
  <si>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</si>
  <si>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</si>
  <si>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</si>
  <si>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</si>
  <si>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</si>
  <si>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</si>
  <si>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</si>
  <si>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</si>
  <si>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</si>
  <si>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</si>
  <si>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</si>
  <si>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</si>
  <si>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</si>
  <si>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</si>
  <si>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</si>
  <si>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</si>
  <si>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</si>
  <si>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</si>
  <si>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</si>
  <si>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</si>
  <si>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</si>
  <si>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</si>
  <si>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</si>
  <si>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</si>
  <si>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</si>
  <si>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</si>
  <si>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</si>
  <si>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</si>
  <si>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</si>
  <si>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</si>
  <si>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</si>
  <si>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</si>
  <si>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</si>
  <si>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</si>
  <si>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</si>
  <si>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</si>
  <si>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</si>
  <si>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</si>
  <si>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</si>
  <si>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</si>
  <si>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</si>
  <si>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</si>
  <si>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</si>
  <si>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</si>
  <si>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</si>
  <si>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</si>
  <si>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</si>
  <si>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</si>
  <si>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</si>
  <si>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</si>
  <si>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</si>
  <si>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</si>
  <si>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</si>
  <si>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</si>
  <si>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</si>
  <si>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</si>
  <si>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</si>
  <si>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</si>
  <si>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</si>
  <si>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</si>
  <si>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</si>
  <si>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</si>
  <si>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</si>
  <si>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</si>
  <si>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</si>
  <si>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</si>
  <si>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</si>
  <si>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</si>
  <si>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</si>
  <si>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</si>
  <si>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</si>
  <si>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</si>
  <si>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</si>
  <si>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</si>
  <si>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</si>
  <si>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</si>
  <si>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</si>
  <si>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</si>
  <si>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</si>
  <si>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</si>
  <si>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</si>
  <si>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</si>
  <si>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</si>
  <si>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</si>
  <si>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</si>
  <si>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</si>
  <si>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</si>
  <si>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</si>
  <si>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</si>
  <si>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</si>
  <si>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</si>
  <si>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</si>
  <si>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</si>
  <si>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</si>
  <si>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</si>
  <si>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</si>
  <si>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</si>
  <si>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</si>
  <si>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</si>
  <si>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</si>
  <si>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</si>
  <si>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</si>
  <si>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</si>
  <si>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</si>
  <si>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</si>
  <si>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</si>
  <si>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</si>
  <si>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</si>
  <si>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</si>
  <si>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</si>
  <si>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</si>
  <si>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</si>
  <si>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</si>
  <si>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</si>
  <si>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</si>
  <si>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</si>
  <si>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</si>
  <si>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</si>
  <si>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</si>
  <si>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</si>
  <si>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</si>
  <si>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</si>
  <si>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</si>
  <si>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</si>
  <si>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</si>
  <si>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</si>
  <si>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</si>
  <si>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</si>
  <si>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</si>
  <si>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</si>
  <si>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</si>
  <si>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</si>
  <si>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</si>
  <si>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</si>
  <si>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</si>
  <si>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</si>
  <si>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</si>
  <si>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</si>
  <si>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</si>
  <si>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</si>
  <si>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</si>
  <si>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</si>
  <si>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</si>
  <si>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</si>
  <si>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</si>
  <si>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</si>
  <si>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</si>
  <si>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</si>
  <si>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</si>
  <si>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</si>
  <si>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</si>
  <si>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</si>
  <si>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</si>
  <si>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</si>
  <si>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</si>
  <si>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</si>
  <si>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</si>
  <si>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</si>
  <si>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</si>
  <si>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</si>
  <si>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</si>
  <si>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</si>
  <si>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</si>
  <si>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</si>
  <si>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</si>
  <si>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</si>
  <si>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</si>
  <si>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</si>
  <si>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</si>
  <si>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</si>
  <si>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</si>
  <si>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</si>
  <si>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</si>
  <si>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</si>
  <si>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</si>
  <si>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</si>
  <si>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</si>
  <si>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</si>
  <si>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</si>
  <si>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</si>
  <si>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</si>
  <si>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</si>
  <si>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</si>
  <si>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</si>
  <si>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</si>
  <si>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</si>
  <si>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</si>
  <si>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</si>
  <si>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</si>
  <si>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</si>
  <si>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</si>
  <si>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</si>
  <si>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</si>
  <si>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</si>
  <si>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</si>
  <si>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</si>
  <si>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</si>
  <si>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</si>
  <si>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</si>
  <si>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</si>
  <si>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</si>
  <si>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</si>
  <si>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</si>
  <si>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</si>
  <si>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</si>
  <si>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</si>
  <si>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</si>
  <si>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</si>
  <si>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</si>
  <si>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</si>
  <si>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</si>
  <si>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</si>
  <si>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</si>
  <si>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</si>
  <si>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</si>
  <si>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</si>
  <si>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</si>
  <si>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</si>
  <si>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</si>
  <si>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</si>
  <si>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</si>
  <si>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</si>
  <si>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</si>
  <si>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</si>
  <si>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</si>
  <si>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</si>
  <si>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</si>
  <si>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</si>
  <si>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</si>
  <si>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</si>
  <si>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</si>
  <si>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</si>
  <si>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</si>
  <si>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</si>
  <si>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</si>
  <si>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</si>
  <si>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</si>
  <si>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</si>
  <si>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</si>
  <si>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</si>
  <si>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</si>
  <si>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</si>
  <si>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</si>
  <si>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</si>
  <si>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</si>
  <si>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</si>
  <si>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</si>
  <si>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</si>
  <si>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</si>
  <si>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</si>
  <si>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</si>
  <si>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</si>
  <si>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</si>
  <si>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</si>
  <si>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</si>
  <si>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</si>
  <si>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</si>
  <si>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</si>
  <si>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</si>
  <si>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</si>
  <si>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</si>
  <si>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</si>
  <si>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</si>
  <si>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</si>
  <si>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</si>
  <si>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</si>
  <si>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</si>
  <si>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</si>
  <si>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</si>
  <si>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</si>
  <si>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</si>
  <si>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</si>
  <si>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</si>
  <si>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</si>
  <si>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</si>
  <si>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</si>
  <si>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</si>
  <si>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</si>
  <si>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</si>
  <si>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</si>
  <si>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</si>
  <si>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</si>
  <si>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</si>
  <si>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</si>
  <si>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</si>
  <si>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</si>
  <si>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</si>
  <si>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</si>
  <si>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</si>
  <si>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</si>
  <si>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</si>
  <si>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</si>
  <si>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</si>
  <si>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</si>
  <si>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</si>
  <si>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</si>
  <si>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</si>
  <si>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</si>
  <si>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</si>
  <si>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</si>
  <si>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</si>
  <si>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</si>
  <si>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</si>
  <si>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</si>
  <si>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</si>
  <si>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</si>
  <si>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</si>
  <si>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</si>
  <si>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</si>
  <si>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</si>
  <si>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</si>
  <si>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</si>
  <si>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</si>
  <si>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</si>
  <si>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</si>
  <si>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</si>
  <si>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</si>
  <si>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</si>
  <si>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</si>
  <si>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</si>
  <si>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</si>
  <si>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</si>
  <si>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</si>
  <si>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</si>
  <si>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</si>
  <si>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</si>
  <si>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</si>
  <si>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</si>
  <si>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</si>
  <si>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</si>
  <si>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</si>
  <si>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</si>
  <si>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</si>
  <si>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</si>
  <si>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</si>
  <si>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</si>
  <si>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</si>
  <si>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</si>
  <si>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</si>
  <si>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</si>
  <si>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</si>
  <si>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</si>
  <si>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</si>
  <si>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</si>
  <si>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</si>
  <si>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</si>
  <si>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</si>
  <si>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</si>
  <si>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</si>
  <si>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</si>
  <si>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</si>
  <si>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</si>
  <si>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</si>
  <si>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</si>
  <si>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</si>
  <si>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</si>
  <si>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</si>
  <si>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</si>
  <si>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</si>
  <si>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</si>
  <si>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</si>
  <si>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</si>
  <si>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</si>
  <si>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</si>
  <si>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</si>
  <si>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</si>
  <si>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</si>
  <si>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</si>
  <si>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</si>
  <si>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</si>
  <si>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</si>
  <si>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</si>
  <si>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</si>
  <si>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</si>
  <si>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</si>
  <si>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</si>
  <si>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</si>
  <si>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</si>
  <si>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</si>
  <si>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</si>
  <si>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</si>
  <si>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</si>
  <si>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</si>
  <si>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</si>
  <si>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</si>
  <si>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</si>
  <si>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</si>
  <si>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</si>
  <si>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</si>
  <si>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</si>
  <si>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</si>
  <si>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</si>
  <si>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</si>
  <si>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</si>
  <si>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</si>
  <si>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</si>
  <si>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</si>
  <si>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</si>
  <si>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</si>
  <si>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</si>
  <si>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</si>
  <si>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</si>
  <si>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</si>
  <si>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</si>
  <si>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</si>
  <si>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</si>
  <si>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</si>
  <si>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</si>
  <si>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</si>
  <si>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</si>
  <si>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</si>
  <si>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</si>
  <si>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</si>
  <si>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</si>
  <si>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</si>
  <si>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</si>
  <si>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</si>
  <si>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</si>
  <si>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</si>
  <si>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</si>
  <si>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</si>
  <si>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</si>
  <si>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</si>
  <si>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</si>
  <si>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</si>
  <si>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</si>
  <si>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</si>
  <si>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</si>
  <si>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</si>
  <si>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</si>
  <si>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</si>
  <si>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</si>
  <si>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</si>
  <si>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</si>
  <si>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</si>
  <si>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</si>
  <si>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</si>
  <si>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</si>
  <si>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</si>
  <si>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</si>
  <si>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</si>
  <si>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</si>
  <si>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</si>
  <si>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</si>
  <si>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</si>
  <si>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</si>
  <si>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</si>
  <si>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</si>
  <si>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</si>
  <si>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</si>
  <si>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</si>
  <si>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</si>
  <si>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</si>
  <si>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</si>
  <si>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</si>
  <si>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</si>
  <si>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</si>
  <si>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</si>
  <si>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</si>
  <si>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</si>
  <si>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</si>
  <si>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</si>
  <si>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</si>
  <si>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</si>
  <si>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</si>
  <si>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</si>
  <si>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</si>
  <si>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</si>
  <si>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</si>
  <si>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</si>
  <si>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</si>
  <si>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</si>
  <si>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</si>
  <si>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</si>
  <si>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</si>
  <si>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</si>
  <si>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</si>
  <si>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</si>
  <si>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</si>
  <si>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</si>
  <si>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</si>
  <si>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</si>
  <si>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</si>
  <si>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</si>
  <si>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</si>
  <si>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</si>
  <si>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</si>
  <si>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</si>
  <si>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</si>
  <si>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</si>
  <si>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</si>
  <si>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</si>
  <si>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</si>
  <si>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</si>
  <si>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</si>
  <si>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</si>
  <si>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</si>
  <si>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</si>
  <si>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</si>
  <si>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</si>
  <si>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</si>
  <si>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</si>
  <si>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</si>
  <si>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</si>
  <si>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</si>
  <si>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</si>
  <si>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</si>
  <si>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</si>
  <si>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</si>
  <si>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</si>
  <si>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</si>
  <si>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</si>
  <si>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</si>
  <si>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</si>
  <si>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</si>
  <si>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</si>
  <si>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</si>
  <si>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</si>
  <si>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</si>
  <si>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</si>
  <si>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</si>
  <si>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</si>
  <si>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</si>
  <si>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</si>
  <si>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</si>
  <si>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</si>
  <si>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</si>
  <si>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</si>
  <si>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</si>
  <si>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</si>
  <si>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</si>
  <si>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</si>
  <si>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</si>
  <si>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</si>
  <si>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</si>
  <si>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</si>
  <si>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</si>
  <si>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</si>
  <si>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</si>
  <si>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</si>
  <si>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</si>
  <si>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</si>
  <si>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</si>
  <si>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</si>
  <si>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</si>
  <si>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</si>
  <si>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</si>
  <si>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</si>
  <si>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</si>
  <si>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</si>
  <si>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</si>
  <si>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</si>
  <si>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</si>
  <si>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</si>
  <si>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</si>
  <si>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</si>
  <si>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</si>
  <si>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</si>
  <si>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</si>
  <si>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</si>
  <si>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</si>
  <si>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</si>
  <si>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</si>
  <si>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</si>
  <si>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</si>
  <si>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</si>
  <si>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</si>
  <si>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</si>
  <si>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</si>
  <si>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</si>
  <si>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</si>
  <si>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</si>
  <si>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</si>
  <si>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</si>
  <si>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</si>
  <si>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</si>
  <si>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</si>
  <si>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</si>
  <si>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</si>
  <si>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</si>
  <si>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</si>
  <si>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</si>
  <si>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</si>
  <si>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</si>
  <si>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</si>
  <si>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</si>
  <si>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</si>
  <si>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</si>
  <si>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</si>
  <si>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</si>
  <si>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</si>
  <si>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</si>
  <si>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</si>
  <si>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</si>
  <si>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</si>
  <si>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</si>
  <si>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</si>
  <si>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</si>
  <si>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</si>
  <si>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</si>
  <si>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</si>
  <si>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</si>
  <si>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</si>
  <si>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</si>
  <si>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</si>
  <si>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</si>
  <si>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</si>
  <si>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</si>
  <si>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</si>
  <si>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</si>
  <si>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</si>
  <si>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</si>
  <si>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</si>
  <si>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</si>
  <si>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</si>
  <si>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</si>
  <si>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</si>
  <si>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</si>
  <si>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</si>
  <si>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</si>
  <si>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</si>
  <si>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</si>
  <si>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</si>
  <si>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</si>
  <si>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</si>
  <si>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</si>
  <si>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</si>
  <si>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</si>
  <si>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</si>
  <si>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</si>
  <si>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</si>
  <si>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</si>
  <si>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</si>
  <si>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</si>
  <si>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</si>
  <si>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</si>
  <si>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</si>
  <si>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</si>
  <si>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</si>
  <si>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</si>
  <si>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</si>
  <si>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</si>
  <si>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</si>
  <si>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</si>
  <si>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</si>
  <si>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</si>
  <si>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</si>
  <si>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</si>
  <si>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</si>
  <si>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</si>
  <si>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</si>
  <si>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</si>
  <si>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</si>
  <si>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</si>
  <si>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</si>
  <si>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</si>
  <si>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</si>
  <si>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</si>
  <si>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</si>
  <si>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</si>
  <si>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</si>
  <si>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</si>
  <si>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</si>
  <si>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</si>
  <si>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</si>
  <si>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</si>
  <si>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</si>
  <si>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</si>
  <si>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</si>
  <si>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</si>
  <si>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</si>
  <si>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</si>
  <si>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</si>
  <si>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</si>
  <si>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</si>
  <si>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</si>
  <si>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</si>
  <si>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</si>
  <si>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</si>
  <si>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</si>
  <si>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</si>
  <si>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</si>
  <si>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</si>
  <si>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</si>
  <si>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</si>
  <si>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</si>
  <si>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</si>
  <si>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</si>
  <si>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</si>
  <si>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</si>
  <si>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</si>
  <si>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</si>
  <si>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</si>
  <si>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</si>
  <si>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</si>
  <si>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</si>
  <si>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</si>
  <si>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</si>
  <si>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</si>
  <si>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</si>
  <si>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</si>
  <si>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</si>
  <si>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</si>
  <si>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</si>
  <si>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</si>
  <si>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</si>
  <si>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</si>
  <si>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</si>
  <si>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</si>
  <si>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</si>
  <si>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</si>
  <si>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</si>
  <si>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</si>
  <si>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</si>
  <si>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</si>
  <si>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</si>
  <si>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</si>
  <si>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</si>
  <si>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</si>
  <si>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</si>
  <si>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</si>
  <si>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</si>
  <si>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</si>
  <si>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</si>
  <si>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</si>
  <si>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</si>
  <si>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</si>
  <si>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</si>
  <si>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</si>
  <si>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</si>
  <si>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</si>
  <si>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</si>
  <si>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</si>
  <si>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</si>
  <si>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</si>
  <si>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</si>
  <si>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</si>
  <si>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</si>
  <si>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</si>
  <si>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</si>
  <si>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</si>
  <si>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</si>
  <si>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</si>
  <si>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</si>
  <si>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</si>
  <si>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</si>
  <si>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</si>
  <si>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</si>
  <si>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</si>
  <si>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</si>
  <si>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</si>
  <si>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</si>
  <si>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</si>
  <si>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</si>
  <si>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</si>
  <si>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</si>
  <si>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</si>
  <si>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</si>
  <si>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</si>
  <si>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</si>
  <si>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</si>
  <si>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</si>
  <si>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</si>
  <si>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</si>
  <si>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</si>
  <si>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</si>
  <si>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</si>
  <si>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</si>
  <si>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</si>
  <si>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</si>
  <si>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</si>
  <si>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</si>
  <si>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</si>
  <si>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</si>
  <si>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</si>
  <si>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</si>
  <si>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</si>
  <si>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</si>
  <si>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</si>
  <si>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</si>
  <si>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</si>
  <si>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</si>
  <si>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</si>
  <si>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</si>
  <si>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</si>
  <si>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</si>
  <si>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</si>
  <si>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</si>
  <si>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</si>
  <si>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</si>
  <si>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</si>
  <si>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</si>
  <si>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</si>
  <si>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</si>
  <si>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</si>
  <si>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</si>
  <si>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</si>
  <si>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</si>
  <si>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</si>
  <si>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</si>
  <si>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</si>
  <si>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</si>
  <si>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</si>
  <si>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</si>
  <si>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</si>
  <si>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</si>
  <si>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</si>
  <si>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</si>
  <si>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</si>
  <si>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</si>
  <si>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</si>
  <si>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</si>
  <si>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</si>
  <si>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</si>
  <si>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</si>
  <si>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</si>
  <si>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</si>
  <si>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</si>
  <si>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</si>
  <si>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</si>
  <si>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</si>
  <si>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</si>
  <si>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</si>
  <si>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</si>
  <si>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</si>
  <si>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</si>
  <si>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</si>
  <si>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</si>
  <si>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</si>
  <si>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</si>
  <si>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</si>
  <si>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</si>
  <si>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</si>
  <si>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</si>
  <si>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</si>
  <si>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</si>
  <si>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</si>
  <si>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</si>
  <si>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</si>
  <si>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</si>
  <si>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</si>
  <si>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</si>
  <si>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</si>
  <si>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</si>
  <si>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</si>
  <si>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</si>
  <si>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</si>
  <si>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</si>
  <si>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</si>
  <si>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</si>
  <si>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</si>
  <si>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</si>
  <si>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</si>
  <si>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</si>
  <si>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</si>
  <si>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</si>
  <si>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</si>
  <si>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</si>
  <si>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</si>
  <si>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</si>
  <si>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</si>
  <si>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</si>
  <si>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</si>
  <si>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</si>
  <si>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</si>
  <si>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</si>
  <si>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</si>
  <si>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</si>
  <si>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</si>
  <si>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</si>
  <si>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</si>
  <si>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</si>
  <si>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</si>
  <si>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</si>
  <si>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</si>
  <si>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</si>
  <si>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</si>
  <si>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</si>
  <si>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</si>
  <si>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</si>
  <si>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</si>
  <si>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</si>
  <si>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</si>
  <si>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</si>
  <si>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</si>
  <si>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</si>
  <si>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</si>
  <si>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</si>
  <si>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</si>
  <si>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</si>
  <si>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</si>
  <si>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</si>
  <si>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</si>
  <si>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</si>
  <si>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</si>
  <si>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</si>
  <si>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</si>
  <si>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</si>
  <si>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</si>
  <si>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</si>
  <si>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</si>
  <si>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</si>
  <si>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</si>
  <si>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</si>
  <si>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</si>
  <si>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</si>
  <si>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</si>
  <si>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</si>
  <si>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</si>
  <si>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</si>
  <si>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</si>
  <si>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</si>
  <si>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</si>
  <si>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</si>
  <si>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</si>
  <si>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</si>
  <si>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</si>
  <si>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</si>
  <si>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</si>
  <si>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</si>
  <si>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</si>
  <si>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</si>
  <si>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</si>
  <si>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</si>
  <si>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</si>
  <si>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</si>
  <si>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</si>
  <si>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</si>
  <si>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</si>
  <si>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</si>
  <si>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</si>
  <si>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</si>
  <si>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</si>
  <si>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</si>
  <si>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</si>
  <si>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</si>
  <si>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</si>
  <si>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</si>
  <si>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</si>
  <si>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</si>
  <si>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</si>
  <si>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</si>
  <si>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</si>
  <si>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</si>
  <si>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</si>
  <si>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</si>
  <si>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</si>
  <si>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</si>
  <si>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</si>
  <si>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</si>
  <si>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</si>
  <si>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</si>
  <si>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</si>
  <si>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</si>
  <si>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</si>
  <si>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</si>
  <si>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</si>
  <si>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</si>
  <si>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</si>
  <si>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</si>
  <si>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</si>
  <si>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</si>
  <si>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</si>
  <si>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</si>
  <si>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</si>
  <si>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</si>
  <si>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</si>
  <si>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</si>
  <si>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</si>
  <si>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</si>
  <si>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</si>
  <si>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</si>
  <si>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</si>
  <si>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</si>
  <si>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</si>
  <si>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</si>
  <si>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</si>
  <si>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</si>
  <si>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</si>
  <si>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</si>
  <si>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</si>
  <si>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</si>
  <si>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</si>
  <si>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</si>
  <si>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</si>
  <si>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</si>
  <si>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</si>
  <si>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</si>
  <si>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</si>
  <si>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</si>
  <si>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</si>
  <si>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</si>
  <si>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</si>
  <si>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</si>
  <si>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</si>
  <si>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</si>
  <si>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</si>
  <si>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</si>
  <si>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</si>
  <si>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</si>
  <si>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</si>
  <si>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</si>
  <si>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</si>
  <si>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</si>
  <si>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</si>
  <si>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</si>
  <si>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</si>
  <si>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</si>
  <si>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</si>
  <si>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</si>
  <si>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</si>
  <si>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</si>
  <si>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</si>
  <si>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</si>
  <si>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</si>
  <si>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</si>
  <si>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</si>
  <si>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</si>
  <si>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</si>
  <si>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</si>
  <si>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</si>
  <si>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</si>
  <si>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</si>
  <si>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</si>
  <si>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</si>
  <si>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</si>
  <si>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</si>
  <si>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</si>
  <si>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</si>
  <si>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</si>
  <si>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</si>
  <si>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</si>
  <si>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</si>
  <si>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</si>
  <si>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</si>
  <si>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</si>
  <si>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</si>
  <si>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</si>
  <si>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</si>
  <si>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</si>
  <si>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</si>
  <si>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</si>
  <si>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</si>
  <si>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</si>
  <si>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</si>
  <si>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</si>
  <si>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</si>
  <si>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</si>
  <si>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</si>
  <si>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</si>
  <si>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</si>
  <si>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</si>
  <si>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</si>
  <si>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</si>
  <si>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</si>
  <si>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</si>
  <si>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</si>
  <si>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</si>
  <si>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</si>
  <si>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</si>
  <si>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</si>
  <si>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</si>
  <si>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</si>
  <si>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</si>
  <si>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</si>
  <si>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</si>
  <si>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</si>
  <si>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</si>
  <si>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</si>
  <si>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</si>
  <si>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</si>
  <si>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</si>
  <si>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</si>
  <si>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</si>
  <si>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</si>
  <si>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</si>
  <si>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</si>
  <si>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</si>
  <si>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</si>
  <si>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</si>
  <si>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</si>
  <si>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</si>
  <si>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</si>
  <si>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</si>
  <si>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</si>
  <si>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</si>
  <si>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</si>
  <si>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</si>
  <si>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</si>
  <si>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</si>
  <si>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</si>
  <si>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</si>
  <si>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</si>
  <si>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</si>
  <si>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</si>
  <si>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</si>
  <si>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</si>
  <si>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</si>
  <si>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</si>
  <si>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</si>
  <si>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</si>
  <si>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</si>
  <si>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</si>
  <si>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</si>
  <si>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</si>
  <si>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</si>
  <si>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</si>
  <si>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</si>
  <si>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</si>
  <si>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</si>
  <si>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</si>
  <si>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</si>
  <si>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</si>
  <si>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</si>
  <si>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</si>
  <si>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</si>
  <si>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</si>
  <si>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</si>
  <si>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</si>
  <si>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</si>
  <si>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</si>
  <si>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</si>
  <si>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</si>
  <si>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</si>
  <si>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</si>
  <si>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</si>
  <si>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</si>
  <si>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</si>
  <si>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</si>
  <si>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</si>
  <si>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</si>
  <si>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</si>
  <si>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</si>
  <si>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</si>
  <si>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</si>
  <si>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</si>
  <si>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</si>
  <si>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</si>
  <si>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</si>
  <si>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</si>
  <si>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</si>
  <si>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</si>
  <si>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</si>
  <si>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</si>
  <si>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</si>
  <si>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</si>
  <si>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</si>
  <si>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</si>
  <si>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</si>
  <si>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</si>
  <si>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</si>
  <si>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</si>
  <si>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</si>
  <si>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</si>
  <si>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</si>
  <si>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</si>
  <si>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</si>
  <si>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</si>
  <si>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</si>
  <si>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</si>
  <si>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</si>
  <si>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</si>
  <si>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</si>
  <si>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</si>
  <si>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</si>
  <si>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</si>
  <si>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</si>
  <si>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</si>
  <si>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</si>
  <si>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</si>
  <si>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</si>
  <si>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</si>
  <si>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</si>
  <si>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</si>
  <si>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</si>
  <si>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</si>
  <si>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</si>
  <si>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</si>
  <si>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</si>
  <si>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</si>
  <si>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</si>
  <si>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</si>
  <si>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</si>
  <si>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</si>
  <si>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</si>
  <si>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</si>
  <si>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</si>
  <si>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</si>
  <si>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</si>
  <si>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</si>
  <si>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</si>
  <si>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</si>
  <si>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</si>
  <si>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</si>
  <si>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</si>
  <si>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</si>
  <si>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</si>
  <si>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</si>
  <si>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</si>
  <si>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</si>
  <si>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</si>
  <si>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</si>
  <si>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</si>
  <si>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</si>
  <si>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</si>
  <si>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</si>
  <si>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</si>
  <si>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</si>
  <si>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</si>
  <si>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</si>
  <si>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</si>
  <si>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</si>
  <si>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</si>
  <si>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</si>
  <si>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</si>
  <si>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</si>
  <si>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</si>
  <si>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</si>
  <si>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</si>
  <si>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</si>
  <si>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</si>
  <si>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</si>
  <si>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</si>
  <si>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</si>
  <si>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</si>
  <si>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</si>
  <si>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</si>
  <si>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</si>
  <si>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</si>
  <si>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</si>
  <si>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</si>
  <si>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</si>
  <si>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</si>
  <si>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</si>
  <si>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</si>
  <si>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</si>
  <si>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</si>
  <si>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</si>
  <si>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</si>
  <si>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</si>
  <si>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</si>
  <si>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</si>
  <si>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</si>
  <si>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</si>
  <si>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</si>
  <si>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</si>
  <si>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</si>
  <si>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</si>
  <si>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</si>
  <si>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</si>
  <si>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</si>
  <si>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</si>
  <si>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</si>
  <si>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</si>
  <si>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</si>
  <si>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</si>
  <si>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</si>
  <si>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</si>
  <si>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</si>
  <si>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</si>
  <si>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</si>
  <si>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</si>
  <si>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</si>
  <si>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</si>
  <si>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</si>
  <si>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</si>
  <si>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</si>
  <si>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</si>
  <si>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</si>
  <si>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</si>
  <si>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</si>
  <si>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</si>
  <si>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</si>
  <si>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</si>
  <si>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</si>
  <si>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</si>
  <si>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</si>
  <si>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</si>
  <si>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</si>
  <si>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</si>
  <si>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</si>
  <si>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</si>
  <si>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</si>
  <si>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</si>
  <si>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</si>
  <si>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</si>
  <si>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</si>
  <si>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</si>
  <si>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</si>
  <si>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</si>
  <si>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</si>
  <si>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</si>
  <si>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</si>
  <si>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</si>
  <si>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</si>
  <si>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</si>
  <si>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</si>
  <si>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</si>
  <si>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</si>
  <si>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</si>
  <si>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</si>
  <si>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</si>
  <si>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</si>
  <si>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</si>
  <si>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</si>
  <si>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</si>
  <si>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</si>
  <si>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</si>
  <si>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</si>
  <si>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</si>
  <si>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</si>
  <si>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</si>
  <si>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</si>
  <si>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</si>
  <si>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</si>
  <si>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</si>
  <si>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</si>
  <si>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</si>
  <si>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</si>
  <si>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</si>
  <si>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</si>
  <si>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</si>
  <si>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</si>
  <si>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</si>
  <si>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</si>
  <si>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</si>
  <si>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</si>
  <si>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</si>
  <si>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</si>
  <si>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</si>
  <si>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</si>
  <si>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</si>
  <si>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</si>
  <si>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</si>
  <si>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</si>
  <si>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</si>
  <si>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</si>
  <si>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</si>
  <si>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</si>
  <si>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</si>
  <si>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</si>
  <si>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</si>
  <si>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</si>
  <si>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</si>
  <si>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</si>
  <si>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</si>
  <si>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</si>
  <si>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</si>
  <si>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</si>
  <si>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</si>
  <si>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</si>
  <si>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</si>
  <si>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</si>
  <si>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</si>
  <si>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</si>
  <si>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</si>
  <si>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</si>
  <si>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</si>
  <si>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</si>
  <si>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</si>
  <si>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</si>
  <si>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</si>
  <si>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</si>
  <si>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</si>
  <si>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</si>
  <si>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</si>
  <si>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</si>
  <si>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</si>
  <si>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</si>
  <si>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</si>
  <si>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</si>
  <si>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</si>
  <si>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</si>
  <si>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</si>
  <si>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</si>
  <si>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</si>
  <si>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</si>
  <si>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</si>
  <si>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</si>
  <si>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</si>
  <si>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</si>
  <si>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</si>
  <si>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</si>
  <si>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</si>
  <si>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</si>
  <si>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</si>
  <si>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</si>
  <si>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</si>
  <si>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</si>
  <si>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</si>
  <si>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</si>
  <si>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</si>
  <si>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</si>
  <si>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</si>
  <si>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</si>
  <si>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</si>
  <si>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</si>
  <si>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</si>
  <si>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</si>
  <si>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</si>
  <si>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</si>
  <si>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</si>
  <si>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</si>
  <si>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</si>
  <si>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</si>
  <si>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</si>
  <si>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</si>
  <si>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</si>
  <si>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</si>
  <si>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</si>
  <si>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</si>
  <si>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</si>
  <si>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</si>
  <si>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</si>
  <si>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</si>
  <si>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</si>
  <si>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</si>
  <si>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</si>
  <si>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</si>
  <si>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</si>
  <si>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</si>
  <si>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</si>
  <si>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</si>
  <si>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</si>
  <si>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</si>
  <si>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</si>
  <si>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</si>
  <si>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</si>
  <si>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</si>
  <si>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</si>
  <si>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</si>
  <si>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</si>
  <si>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</si>
  <si>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</si>
  <si>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</si>
  <si>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</si>
  <si>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</si>
  <si>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</si>
  <si>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</si>
  <si>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</si>
  <si>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</si>
  <si>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</si>
  <si>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</si>
  <si>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</si>
  <si>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</si>
  <si>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</si>
  <si>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</si>
  <si>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</si>
  <si>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</si>
  <si>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</si>
  <si>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</si>
  <si>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</si>
  <si>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</si>
  <si>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</si>
  <si>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</si>
  <si>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</si>
  <si>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</si>
  <si>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</si>
  <si>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</si>
  <si>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</si>
  <si>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</si>
  <si>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</si>
  <si>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</si>
  <si>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</si>
  <si>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</si>
  <si>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</si>
  <si>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</si>
  <si>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</si>
  <si>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</si>
  <si>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</si>
  <si>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</si>
  <si>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</si>
  <si>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</si>
  <si>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</si>
  <si>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</si>
  <si>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</si>
  <si>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</si>
  <si>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</si>
  <si>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</si>
  <si>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</si>
  <si>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</si>
  <si>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</si>
  <si>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</si>
  <si>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</si>
  <si>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</si>
  <si>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</si>
  <si>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</si>
  <si>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</si>
  <si>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</si>
  <si>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</si>
  <si>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</si>
  <si>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</si>
  <si>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</si>
  <si>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</si>
  <si>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</si>
  <si>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</si>
  <si>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</si>
  <si>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</si>
  <si>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</si>
  <si>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</si>
  <si>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</si>
  <si>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</si>
  <si>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</si>
  <si>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</si>
  <si>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</si>
  <si>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</si>
  <si>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</si>
  <si>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</si>
  <si>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</si>
  <si>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</si>
  <si>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</si>
  <si>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</si>
  <si>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</si>
  <si>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</si>
  <si>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</si>
  <si>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</si>
  <si>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</si>
  <si>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</si>
  <si>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</si>
  <si>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</si>
  <si>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</si>
  <si>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</si>
  <si>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</si>
  <si>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</si>
  <si>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</si>
  <si>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</si>
  <si>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</si>
  <si>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</si>
  <si>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</si>
  <si>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</si>
  <si>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</si>
  <si>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</si>
  <si>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</si>
  <si>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</si>
  <si>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</si>
  <si>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</si>
  <si>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</si>
  <si>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</si>
  <si>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</si>
  <si>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</si>
  <si>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</si>
  <si>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</si>
  <si>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</si>
  <si>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</si>
  <si>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</si>
  <si>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</si>
  <si>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</si>
  <si>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</si>
  <si>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</si>
  <si>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</si>
  <si>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</si>
  <si>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</si>
  <si>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</si>
  <si>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</si>
  <si>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</si>
  <si>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</si>
  <si>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</si>
  <si>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</si>
  <si>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</si>
  <si>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</si>
  <si>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</si>
  <si>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</si>
  <si>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</si>
  <si>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</si>
  <si>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</si>
  <si>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</si>
  <si>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</si>
  <si>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</si>
  <si>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</si>
  <si>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</si>
  <si>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</si>
  <si>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</si>
  <si>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</si>
  <si>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</si>
  <si>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</si>
  <si>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</si>
  <si>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</si>
  <si>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</si>
  <si>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</si>
  <si>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</si>
  <si>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</si>
  <si>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</si>
  <si>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</si>
  <si>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</si>
  <si>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</si>
  <si>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</si>
  <si>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</si>
  <si>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</si>
  <si>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</si>
  <si>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</si>
  <si>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</si>
  <si>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</si>
  <si>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</si>
  <si>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</si>
  <si>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</si>
  <si>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</si>
  <si>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</si>
  <si>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</si>
  <si>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</si>
  <si>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</si>
  <si>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</si>
  <si>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</si>
  <si>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</si>
  <si>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</si>
  <si>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</si>
  <si>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</si>
  <si>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</si>
  <si>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</si>
  <si>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</si>
  <si>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</si>
  <si>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</si>
  <si>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</si>
  <si>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</si>
  <si>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</si>
  <si>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</si>
  <si>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</si>
  <si>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</si>
  <si>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</si>
  <si>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</si>
  <si>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</si>
  <si>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</si>
  <si>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</si>
  <si>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</si>
  <si>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</si>
  <si>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</si>
  <si>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</si>
  <si>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</si>
  <si>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</si>
  <si>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</si>
  <si>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</si>
  <si>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</si>
  <si>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</si>
  <si>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</si>
  <si>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</si>
  <si>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</si>
  <si>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</si>
  <si>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</si>
  <si>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</si>
  <si>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</si>
  <si>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</si>
  <si>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</si>
  <si>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</si>
  <si>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</si>
  <si>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</si>
  <si>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</si>
  <si>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</si>
  <si>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</si>
  <si>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</si>
  <si>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</si>
  <si>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</si>
  <si>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</si>
  <si>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</si>
  <si>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</si>
  <si>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</si>
  <si>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</si>
  <si>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</si>
  <si>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</si>
  <si>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</si>
  <si>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</si>
  <si>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</si>
  <si>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</si>
  <si>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</si>
  <si>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</si>
  <si>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</si>
  <si>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</si>
  <si>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</si>
  <si>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</si>
  <si>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</si>
  <si>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</si>
  <si>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</si>
  <si>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</si>
  <si>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</si>
  <si>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</si>
  <si>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</si>
  <si>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</si>
  <si>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</si>
  <si>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</si>
  <si>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</si>
  <si>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</si>
  <si>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</si>
  <si>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</si>
  <si>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</si>
  <si>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</si>
  <si>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</si>
  <si>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</si>
  <si>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</si>
  <si>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</si>
  <si>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</si>
  <si>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</si>
  <si>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</si>
  <si>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</si>
  <si>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</si>
  <si>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</si>
  <si>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</si>
  <si>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</si>
  <si>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</si>
  <si>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</si>
  <si>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</si>
  <si>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</si>
  <si>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</si>
  <si>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</si>
  <si>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</si>
  <si>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</si>
  <si>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</si>
  <si>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</si>
  <si>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</si>
  <si>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</si>
  <si>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</si>
  <si>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</si>
  <si>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</si>
  <si>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</si>
  <si>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</si>
  <si>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</si>
  <si>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</si>
  <si>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</si>
  <si>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</si>
  <si>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</si>
  <si>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</si>
  <si>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</si>
  <si>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</si>
  <si>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</si>
  <si>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</si>
  <si>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</si>
  <si>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</si>
  <si>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</si>
  <si>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</si>
  <si>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</si>
  <si>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</si>
  <si>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</si>
  <si>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</si>
  <si>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</si>
  <si>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</si>
  <si>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</si>
  <si>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</si>
  <si>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</si>
  <si>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</si>
  <si>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</si>
  <si>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</si>
  <si>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</si>
  <si>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</si>
  <si>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</si>
  <si>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</si>
  <si>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</si>
  <si>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</si>
  <si>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</si>
  <si>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</si>
  <si>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</si>
  <si>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</si>
  <si>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</si>
  <si>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</si>
  <si>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</si>
  <si>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</si>
  <si>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</si>
  <si>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</si>
  <si>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</si>
  <si>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</si>
  <si>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</si>
  <si>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</si>
  <si>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</si>
  <si>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</si>
  <si>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</si>
  <si>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</si>
  <si>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</si>
  <si>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</si>
  <si>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</si>
  <si>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</si>
  <si>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</si>
  <si>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</si>
  <si>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</si>
  <si>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</si>
  <si>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</si>
  <si>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</si>
  <si>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</si>
  <si>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</si>
  <si>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</si>
  <si>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</si>
  <si>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</si>
  <si>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</si>
  <si>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</si>
  <si>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</si>
  <si>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</si>
  <si>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</si>
  <si>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</si>
  <si>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</si>
  <si>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</si>
  <si>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</si>
  <si>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</si>
  <si>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</si>
  <si>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</si>
  <si>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</si>
  <si>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</si>
  <si>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</si>
  <si>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</si>
  <si>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</si>
  <si>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</si>
  <si>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</si>
  <si>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</si>
  <si>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</si>
  <si>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</si>
  <si>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</si>
  <si>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</si>
  <si>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</si>
  <si>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</si>
  <si>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</si>
  <si>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</si>
  <si>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</si>
  <si>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</si>
  <si>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</si>
  <si>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</si>
  <si>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</si>
  <si>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</si>
  <si>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</si>
  <si>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</si>
  <si>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</si>
  <si>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</si>
  <si>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</si>
  <si>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</si>
  <si>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</si>
  <si>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</si>
  <si>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</si>
  <si>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</si>
  <si>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</si>
  <si>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</si>
  <si>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</si>
  <si>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</si>
  <si>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</si>
  <si>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</si>
  <si>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</si>
  <si>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</si>
  <si>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</si>
  <si>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</si>
  <si>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</si>
  <si>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</si>
  <si>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</si>
  <si>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</si>
  <si>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</si>
  <si>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</si>
  <si>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</si>
  <si>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</si>
  <si>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</si>
  <si>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</si>
  <si>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</si>
  <si>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</si>
  <si>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</si>
  <si>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</si>
  <si>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</si>
  <si>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</si>
  <si>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</si>
  <si>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</si>
  <si>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</si>
  <si>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</si>
  <si>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</si>
  <si>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</si>
  <si>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</si>
  <si>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</si>
  <si>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</si>
  <si>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</si>
  <si>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</si>
  <si>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</si>
  <si>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</si>
  <si>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</si>
  <si>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</si>
  <si>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</si>
  <si>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</si>
  <si>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</si>
  <si>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</si>
  <si>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</si>
  <si>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</si>
  <si>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</si>
  <si>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</si>
  <si>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</si>
  <si>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</si>
  <si>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</si>
  <si>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</si>
  <si>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</si>
  <si>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</si>
  <si>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</si>
  <si>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</si>
  <si>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</si>
  <si>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</si>
  <si>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</si>
  <si>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</si>
  <si>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</si>
  <si>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</si>
  <si>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</si>
  <si>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</si>
  <si>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</si>
  <si>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</si>
  <si>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</si>
  <si>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</si>
  <si>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</si>
  <si>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</si>
  <si>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</si>
  <si>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</si>
  <si>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</si>
  <si>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</si>
  <si>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</si>
  <si>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</si>
  <si>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</si>
  <si>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</si>
  <si>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</si>
  <si>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</si>
  <si>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</si>
  <si>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</si>
  <si>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</si>
  <si>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</si>
  <si>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</si>
  <si>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</si>
  <si>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</si>
  <si>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</si>
  <si>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</si>
  <si>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</si>
  <si>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</si>
  <si>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</si>
  <si>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</si>
  <si>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</si>
  <si>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</si>
  <si>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</si>
  <si>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</si>
  <si>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</si>
  <si>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</si>
  <si>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</si>
  <si>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</si>
  <si>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</si>
  <si>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</si>
  <si>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</si>
  <si>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</si>
  <si>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</si>
  <si>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</si>
  <si>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</si>
  <si>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</si>
  <si>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</si>
  <si>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</si>
  <si>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</si>
  <si>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</si>
  <si>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</si>
  <si>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</si>
  <si>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</si>
  <si>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</si>
  <si>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</si>
  <si>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</si>
  <si>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</si>
  <si>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</si>
  <si>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</si>
  <si>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</si>
  <si>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</si>
  <si>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</si>
  <si>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</si>
  <si>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</si>
  <si>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</si>
  <si>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</si>
  <si>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</si>
  <si>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</si>
  <si>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</si>
  <si>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</si>
  <si>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</si>
  <si>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</si>
  <si>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</si>
  <si>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</si>
  <si>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</si>
  <si>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</si>
  <si>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</si>
  <si>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</si>
  <si>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</si>
  <si>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</si>
  <si>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</si>
  <si>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</si>
  <si>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</si>
  <si>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</si>
  <si>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</si>
  <si>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</si>
  <si>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</si>
  <si>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</si>
  <si>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</si>
  <si>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</si>
  <si>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</si>
  <si>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</si>
  <si>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</si>
  <si>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</si>
  <si>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</si>
  <si>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</si>
  <si>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</si>
  <si>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</si>
  <si>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</si>
  <si>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</si>
  <si>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</si>
  <si>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</si>
  <si>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</si>
  <si>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</si>
  <si>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</si>
  <si>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</si>
  <si>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</si>
  <si>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</si>
  <si>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</si>
  <si>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</si>
  <si>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</si>
  <si>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</si>
  <si>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</si>
  <si>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</si>
  <si>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</si>
  <si>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</si>
  <si>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</si>
  <si>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</si>
  <si>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</si>
  <si>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</si>
  <si>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</si>
  <si>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</si>
  <si>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</si>
  <si>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</si>
  <si>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</si>
  <si>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</si>
  <si>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</si>
  <si>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</si>
  <si>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</si>
  <si>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</si>
  <si>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</si>
  <si>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</si>
  <si>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</si>
  <si>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</si>
  <si>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</si>
  <si>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</si>
  <si>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</si>
  <si>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</si>
  <si>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</si>
  <si>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</si>
  <si>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</si>
  <si>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</si>
  <si>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</si>
  <si>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</si>
  <si>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</si>
  <si>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</si>
  <si>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</si>
  <si>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</si>
  <si>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</si>
  <si>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</si>
  <si>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</si>
  <si>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</si>
  <si>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</si>
  <si>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</si>
  <si>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</si>
  <si>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</si>
  <si>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</si>
  <si>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</si>
  <si>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</si>
  <si>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</si>
  <si>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</si>
  <si>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</si>
  <si>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</si>
  <si>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</si>
  <si>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</si>
  <si>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</si>
  <si>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</si>
  <si>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</si>
  <si>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</si>
  <si>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</si>
  <si>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</si>
  <si>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</si>
  <si>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</si>
  <si>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</si>
  <si>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</si>
  <si>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</si>
  <si>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</si>
  <si>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</si>
  <si>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</si>
  <si>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</si>
  <si>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</si>
  <si>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</si>
  <si>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</si>
  <si>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</si>
  <si>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</si>
  <si>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</si>
  <si>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</si>
  <si>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</si>
  <si>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</si>
  <si>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</si>
  <si>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</si>
  <si>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</si>
  <si>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</si>
  <si>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</si>
  <si>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</si>
  <si>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</si>
  <si>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</si>
  <si>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</si>
  <si>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</si>
  <si>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</si>
  <si>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</si>
  <si>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</si>
  <si>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</si>
  <si>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</si>
  <si>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</si>
  <si>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</si>
  <si>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</si>
  <si>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</si>
  <si>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</si>
  <si>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</si>
  <si>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</si>
  <si>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</si>
  <si>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</si>
  <si>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</si>
  <si>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</si>
  <si>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</si>
  <si>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</si>
  <si>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</si>
  <si>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</si>
  <si>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</si>
  <si>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</si>
  <si>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</si>
  <si>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</si>
  <si>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</si>
  <si>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</si>
  <si>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</si>
  <si>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</si>
  <si>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</si>
  <si>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</si>
  <si>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</si>
  <si>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</si>
  <si>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</si>
  <si>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</si>
  <si>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</si>
  <si>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</si>
  <si>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</si>
  <si>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</si>
  <si>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</si>
  <si>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</si>
  <si>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</si>
  <si>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</si>
  <si>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</si>
  <si>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</si>
  <si>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</si>
  <si>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</si>
  <si>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</si>
  <si>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</si>
  <si>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</si>
  <si>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</si>
  <si>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</si>
  <si>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</si>
  <si>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</si>
  <si>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</si>
  <si>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</si>
  <si>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</si>
  <si>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</si>
  <si>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</si>
  <si>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</si>
  <si>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</si>
  <si>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</si>
  <si>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</si>
  <si>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</si>
  <si>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</si>
  <si>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</si>
  <si>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</si>
  <si>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</si>
  <si>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</si>
  <si>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</si>
  <si>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</si>
  <si>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</si>
  <si>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</si>
  <si>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</si>
  <si>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</si>
  <si>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</si>
  <si>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</si>
  <si>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</si>
  <si>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</si>
  <si>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</si>
  <si>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</si>
  <si>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</si>
  <si>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</si>
  <si>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</si>
  <si>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</si>
  <si>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</si>
  <si>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</si>
  <si>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</si>
  <si>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</si>
  <si>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</si>
  <si>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</si>
  <si>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</si>
  <si>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</si>
  <si>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</si>
  <si>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</si>
  <si>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</si>
  <si>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</si>
  <si>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</si>
  <si>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</si>
  <si>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</si>
  <si>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</si>
  <si>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</si>
  <si>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</si>
  <si>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</si>
  <si>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</si>
  <si>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</si>
  <si>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</si>
  <si>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</si>
  <si>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</si>
  <si>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</si>
  <si>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</si>
  <si>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</si>
  <si>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</si>
  <si>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</si>
  <si>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</si>
  <si>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</si>
  <si>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</si>
  <si>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</si>
  <si>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</si>
  <si>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</si>
  <si>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</si>
  <si>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</si>
  <si>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</si>
  <si>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</si>
  <si>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</si>
  <si>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</si>
  <si>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</si>
  <si>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</si>
  <si>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</si>
  <si>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</si>
  <si>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</si>
  <si>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</si>
  <si>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</si>
  <si>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</si>
  <si>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</si>
  <si>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</si>
  <si>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</si>
  <si>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</si>
  <si>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</si>
  <si>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</si>
  <si>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</si>
  <si>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</si>
  <si>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</si>
  <si>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</si>
  <si>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</si>
  <si>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</si>
  <si>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</si>
  <si>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</si>
  <si>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</si>
  <si>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</si>
  <si>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</si>
  <si>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</si>
  <si>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</si>
  <si>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</si>
  <si>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</si>
  <si>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</si>
  <si>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</si>
  <si>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</si>
  <si>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</si>
  <si>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</si>
  <si>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</si>
  <si>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</si>
  <si>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</si>
  <si>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</si>
  <si>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</si>
  <si>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</si>
  <si>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</si>
  <si>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</si>
  <si>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</si>
  <si>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</si>
  <si>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</si>
  <si>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</si>
  <si>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</si>
  <si>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</si>
  <si>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</si>
  <si>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</si>
  <si>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</si>
  <si>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</si>
  <si>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</si>
  <si>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</si>
  <si>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</si>
  <si>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</si>
  <si>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</si>
  <si>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</si>
  <si>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</si>
  <si>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</si>
  <si>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</si>
  <si>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</si>
  <si>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</si>
  <si>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</si>
  <si>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</si>
  <si>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</si>
  <si>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</si>
  <si>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</si>
  <si>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</si>
  <si>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</si>
  <si>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</si>
  <si>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</si>
  <si>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</si>
  <si>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</si>
  <si>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</si>
  <si>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</si>
  <si>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</si>
  <si>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</si>
  <si>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</si>
  <si>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</si>
  <si>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</si>
  <si>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</si>
  <si>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</si>
  <si>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</si>
  <si>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</si>
  <si>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</si>
  <si>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</si>
  <si>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</si>
  <si>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</si>
  <si>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</si>
  <si>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</si>
  <si>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</si>
  <si>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</si>
  <si>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</si>
  <si>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</si>
  <si>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</si>
  <si>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</si>
  <si>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</si>
  <si>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</si>
  <si>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</si>
  <si>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</si>
  <si>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</si>
  <si>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</si>
  <si>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</si>
  <si>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</si>
  <si>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</si>
  <si>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</si>
  <si>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</si>
  <si>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</si>
  <si>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</si>
  <si>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</si>
  <si>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</si>
  <si>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</si>
  <si>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</si>
  <si>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</si>
  <si>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</si>
  <si>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</si>
  <si>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</si>
  <si>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</si>
  <si>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</si>
  <si>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</si>
  <si>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</si>
  <si>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</si>
  <si>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</si>
  <si>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</si>
  <si>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</si>
  <si>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</si>
  <si>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</si>
  <si>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</si>
  <si>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</si>
  <si>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</si>
  <si>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</si>
  <si>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</si>
  <si>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</si>
  <si>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</si>
  <si>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</si>
  <si>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</si>
  <si>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</si>
  <si>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</si>
  <si>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</si>
  <si>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</si>
  <si>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</si>
  <si>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</si>
  <si>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</si>
  <si>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</si>
  <si>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</si>
  <si>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</si>
  <si>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</si>
  <si>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</si>
  <si>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</si>
  <si>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</si>
  <si>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</si>
  <si>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</si>
  <si>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</si>
  <si>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</si>
  <si>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</si>
  <si>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</si>
  <si>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</si>
  <si>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</si>
  <si>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</si>
  <si>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</si>
  <si>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</si>
  <si>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</si>
  <si>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</si>
  <si>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</si>
  <si>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</si>
  <si>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</si>
  <si>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</si>
  <si>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</si>
  <si>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</si>
  <si>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</si>
  <si>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</si>
  <si>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</si>
  <si>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</si>
  <si>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</si>
  <si>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</si>
  <si>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</si>
  <si>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</si>
  <si>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</si>
  <si>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</si>
  <si>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</si>
  <si>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</si>
  <si>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</si>
  <si>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</si>
  <si>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</si>
  <si>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</si>
  <si>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</si>
  <si>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</si>
  <si>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</si>
  <si>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</si>
  <si>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</si>
  <si>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</si>
  <si>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</si>
  <si>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</si>
  <si>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</si>
  <si>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</si>
  <si>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</si>
  <si>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</si>
  <si>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</si>
  <si>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</si>
  <si>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</si>
  <si>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</si>
  <si>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</si>
  <si>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</si>
  <si>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</si>
  <si>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</si>
  <si>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</si>
  <si>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</si>
  <si>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</si>
  <si>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</si>
  <si>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</si>
  <si>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</si>
  <si>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</si>
  <si>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</si>
  <si>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</si>
  <si>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</si>
  <si>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</si>
  <si>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</si>
  <si>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</si>
  <si>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</si>
  <si>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</si>
  <si>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</si>
  <si>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</si>
  <si>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</si>
  <si>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</si>
  <si>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</si>
  <si>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</si>
  <si>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</si>
  <si>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</si>
  <si>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</si>
  <si>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</si>
  <si>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</si>
  <si>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</si>
  <si>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</si>
  <si>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</si>
  <si>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</si>
  <si>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</si>
  <si>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</si>
  <si>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</si>
  <si>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</si>
  <si>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</si>
  <si>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</si>
  <si>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</si>
  <si>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</si>
  <si>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</si>
  <si>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</si>
  <si>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</si>
  <si>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</si>
  <si>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</si>
  <si>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</si>
  <si>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</si>
  <si>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</si>
  <si>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</si>
  <si>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</si>
  <si>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</si>
  <si>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</si>
  <si>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</si>
  <si>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</si>
  <si>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</si>
  <si>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</si>
  <si>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</si>
  <si>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</si>
  <si>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</si>
  <si>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</si>
  <si>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</si>
  <si>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</si>
  <si>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</si>
  <si>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</si>
  <si>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</si>
  <si>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</si>
  <si>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</si>
  <si>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</si>
  <si>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</si>
  <si>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</si>
  <si>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</si>
  <si>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</si>
  <si>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</si>
  <si>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</si>
  <si>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</si>
  <si>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</si>
  <si>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</si>
  <si>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</si>
  <si>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</si>
  <si>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</si>
  <si>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</si>
  <si>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</si>
  <si>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</si>
  <si>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</si>
  <si>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</si>
  <si>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</si>
  <si>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</si>
  <si>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</si>
  <si>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</si>
  <si>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</si>
  <si>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</si>
  <si>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</si>
  <si>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</si>
  <si>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</si>
  <si>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</si>
  <si>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</si>
  <si>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</si>
  <si>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</si>
  <si>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</si>
  <si>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</si>
  <si>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</si>
  <si>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</si>
  <si>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</si>
  <si>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</si>
  <si>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</si>
  <si>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</si>
  <si>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</si>
  <si>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</si>
  <si>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</si>
  <si>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</si>
  <si>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</si>
  <si>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</si>
  <si>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</si>
  <si>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</si>
  <si>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</si>
  <si>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</si>
  <si>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</si>
  <si>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</si>
  <si>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</si>
  <si>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</si>
  <si>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</si>
  <si>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</si>
  <si>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</si>
  <si>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</si>
  <si>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</si>
  <si>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</si>
  <si>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</si>
  <si>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</si>
  <si>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</si>
  <si>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</si>
  <si>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</si>
  <si>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</si>
  <si>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</si>
  <si>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</si>
  <si>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</si>
  <si>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</si>
  <si>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</si>
  <si>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</si>
  <si>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</si>
  <si>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</si>
  <si>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</si>
  <si>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</si>
  <si>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</si>
  <si>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</si>
  <si>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</si>
  <si>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</si>
  <si>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</si>
  <si>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</si>
  <si>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</si>
  <si>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</si>
  <si>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</si>
  <si>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</si>
  <si>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</si>
  <si>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</si>
  <si>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</si>
  <si>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</si>
  <si>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</si>
  <si>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</si>
  <si>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</si>
  <si>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</si>
  <si>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</si>
  <si>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</si>
  <si>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</si>
  <si>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</si>
  <si>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</si>
  <si>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</si>
  <si>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</si>
  <si>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</si>
  <si>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</si>
  <si>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</si>
  <si>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</si>
  <si>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</si>
  <si>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</si>
  <si>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</si>
  <si>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</si>
  <si>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</si>
  <si>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</si>
  <si>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</si>
  <si>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</si>
  <si>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</si>
  <si>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</si>
  <si>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</si>
  <si>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</si>
  <si>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</si>
  <si>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</si>
  <si>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</si>
  <si>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</si>
  <si>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</si>
  <si>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</si>
  <si>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</si>
  <si>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</si>
  <si>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</si>
  <si>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</si>
  <si>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</si>
  <si>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</si>
  <si>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</si>
  <si>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</si>
  <si>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</si>
  <si>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</si>
  <si>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</si>
  <si>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</si>
  <si>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</si>
  <si>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</si>
  <si>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</si>
  <si>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</si>
  <si>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</si>
  <si>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</si>
  <si>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</si>
  <si>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</si>
  <si>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</si>
  <si>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</si>
  <si>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</si>
  <si>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</si>
  <si>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</si>
  <si>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</si>
  <si>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</si>
  <si>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</si>
  <si>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</si>
  <si>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</si>
  <si>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</si>
  <si>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</si>
  <si>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</si>
  <si>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</si>
  <si>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</si>
  <si>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</si>
  <si>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</si>
  <si>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</si>
  <si>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</si>
  <si>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</si>
  <si>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</si>
  <si>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</si>
  <si>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</si>
  <si>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</si>
  <si>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</si>
  <si>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</si>
  <si>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</si>
  <si>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</si>
  <si>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</si>
  <si>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</si>
  <si>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</si>
  <si>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</si>
  <si>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</si>
  <si>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</si>
  <si>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</si>
  <si>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</si>
  <si>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</si>
  <si>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</si>
  <si>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</si>
  <si>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</si>
  <si>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</si>
  <si>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</si>
  <si>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</si>
  <si>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</si>
  <si>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</si>
  <si>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</si>
  <si>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</si>
  <si>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</si>
  <si>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</si>
  <si>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</si>
  <si>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</si>
  <si>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</si>
  <si>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</si>
  <si>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</si>
  <si>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</si>
  <si>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</si>
  <si>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</si>
  <si>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</si>
  <si>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</si>
  <si>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</si>
  <si>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</si>
  <si>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</si>
  <si>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</si>
  <si>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</si>
  <si>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</si>
  <si>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</si>
  <si>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</si>
  <si>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</si>
  <si>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</si>
  <si>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</si>
  <si>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</si>
  <si>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</si>
  <si>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</si>
  <si>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</si>
  <si>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</si>
  <si>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</si>
  <si>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</si>
  <si>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</si>
  <si>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</si>
  <si>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</si>
  <si>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</si>
  <si>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</si>
  <si>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</si>
  <si>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</si>
  <si>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</si>
  <si>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</si>
  <si>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</si>
  <si>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</si>
  <si>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</si>
  <si>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</si>
  <si>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</si>
  <si>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</si>
  <si>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</si>
  <si>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</si>
  <si>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</si>
  <si>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</si>
  <si>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</si>
  <si>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</si>
  <si>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</si>
  <si>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</si>
  <si>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</si>
  <si>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</si>
  <si>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</si>
  <si>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</si>
  <si>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</si>
  <si>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</si>
  <si>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</si>
  <si>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</si>
  <si>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</si>
  <si>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</si>
  <si>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</si>
  <si>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</si>
  <si>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</si>
  <si>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</si>
  <si>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</si>
  <si>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</si>
  <si>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</si>
  <si>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</si>
  <si>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</si>
  <si>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</si>
  <si>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</si>
  <si>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</si>
  <si>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</si>
  <si>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</si>
  <si>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</si>
  <si>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</si>
  <si>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</si>
  <si>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</si>
  <si>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</si>
  <si>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</si>
  <si>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</si>
  <si>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</si>
  <si>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</si>
  <si>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</si>
  <si>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</si>
  <si>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</si>
  <si>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</si>
  <si>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</si>
  <si>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</si>
  <si>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</si>
  <si>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</si>
  <si>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</si>
  <si>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</si>
  <si>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</si>
  <si>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</si>
  <si>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</si>
  <si>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</si>
  <si>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</si>
  <si>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</si>
  <si>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</si>
  <si>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</si>
  <si>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</si>
  <si>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</si>
  <si>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</si>
  <si>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</si>
  <si>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</si>
  <si>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</si>
  <si>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</si>
  <si>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</si>
  <si>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</si>
  <si>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</si>
  <si>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</si>
  <si>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</si>
  <si>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</si>
  <si>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</si>
  <si>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</si>
  <si>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</si>
  <si>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</si>
  <si>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</si>
  <si>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</si>
  <si>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</si>
  <si>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</si>
  <si>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</si>
  <si>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</si>
  <si>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</si>
  <si>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</si>
  <si>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</si>
  <si>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</si>
  <si>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</si>
  <si>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</si>
  <si>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</si>
  <si>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</si>
  <si>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</si>
  <si>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</si>
  <si>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</si>
  <si>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</si>
  <si>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</si>
  <si>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</si>
  <si>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</si>
  <si>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</si>
  <si>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</si>
  <si>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</si>
  <si>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</si>
  <si>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</si>
  <si>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</si>
  <si>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</si>
  <si>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</si>
  <si>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</si>
  <si>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</si>
  <si>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</si>
  <si>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</si>
  <si>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</si>
  <si>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</si>
  <si>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</si>
  <si>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</si>
  <si>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</si>
  <si>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</si>
  <si>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</si>
  <si>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</si>
  <si>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</si>
  <si>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</si>
  <si>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</si>
  <si>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</si>
  <si>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</si>
  <si>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</si>
  <si>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</si>
  <si>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</si>
  <si>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</si>
  <si>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</si>
  <si>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</si>
  <si>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</si>
  <si>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</si>
  <si>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</si>
  <si>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</si>
  <si>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</si>
  <si>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</si>
  <si>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</si>
  <si>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</si>
  <si>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</si>
  <si>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</si>
  <si>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</si>
  <si>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</si>
  <si>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</si>
  <si>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</si>
  <si>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</si>
  <si>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</si>
  <si>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</si>
  <si>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</si>
  <si>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</si>
  <si>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</si>
  <si>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</si>
  <si>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</si>
  <si>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</si>
  <si>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</si>
  <si>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</si>
  <si>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</si>
  <si>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</si>
  <si>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</si>
  <si>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</si>
  <si>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</si>
  <si>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</si>
  <si>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</si>
  <si>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</si>
  <si>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</si>
  <si>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</si>
  <si>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</si>
  <si>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</si>
  <si>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</si>
  <si>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</si>
  <si>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</si>
  <si>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</si>
  <si>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</si>
  <si>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</si>
  <si>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</si>
  <si>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</si>
  <si>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</si>
  <si>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</si>
  <si>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</si>
  <si>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</si>
  <si>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</si>
  <si>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</si>
  <si>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</si>
  <si>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</si>
  <si>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</si>
  <si>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</si>
  <si>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</si>
  <si>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</si>
  <si>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</si>
  <si>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</si>
  <si>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</si>
  <si>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</si>
  <si>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</si>
  <si>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</si>
  <si>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</si>
  <si>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</si>
  <si>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</si>
  <si>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</si>
  <si>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</si>
  <si>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</si>
  <si>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</si>
  <si>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</si>
  <si>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</si>
  <si>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</si>
  <si>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</si>
  <si>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</si>
  <si>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</si>
  <si>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</si>
  <si>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</si>
  <si>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</si>
  <si>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</si>
  <si>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</si>
  <si>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</si>
  <si>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</si>
  <si>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</si>
  <si>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</si>
  <si>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</si>
  <si>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</si>
  <si>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</si>
  <si>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</si>
  <si>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</si>
  <si>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</si>
  <si>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</si>
  <si>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</si>
  <si>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</si>
  <si>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</si>
  <si>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</si>
  <si>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</si>
  <si>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</si>
  <si>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</si>
  <si>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</si>
  <si>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</si>
  <si>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</si>
  <si>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</si>
  <si>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</si>
  <si>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</si>
  <si>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</si>
  <si>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</si>
  <si>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</si>
  <si>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</si>
  <si>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</si>
  <si>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</si>
  <si>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</si>
  <si>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</si>
  <si>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</si>
  <si>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</si>
  <si>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</si>
  <si>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</si>
  <si>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</si>
  <si>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</si>
  <si>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</si>
  <si>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</si>
  <si>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</si>
  <si>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</si>
  <si>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</si>
  <si>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</si>
  <si>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</si>
  <si>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</si>
  <si>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</si>
  <si>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</si>
  <si>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</si>
  <si>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</si>
  <si>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</si>
  <si>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</si>
  <si>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</si>
  <si>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</si>
  <si>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</si>
  <si>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</si>
  <si>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</si>
  <si>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</si>
  <si>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</si>
  <si>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</si>
  <si>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</si>
  <si>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</si>
  <si>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</si>
  <si>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</si>
  <si>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</si>
  <si>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</si>
  <si>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</si>
  <si>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</si>
  <si>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</si>
  <si>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</si>
  <si>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</si>
  <si>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</si>
  <si>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</si>
  <si>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</si>
  <si>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</si>
  <si>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</si>
  <si>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</si>
  <si>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</si>
  <si>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</si>
  <si>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</si>
  <si>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</si>
  <si>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</si>
  <si>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</si>
  <si>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</si>
  <si>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</si>
  <si>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</si>
  <si>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</si>
  <si>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</si>
  <si>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</si>
  <si>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</si>
  <si>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</si>
  <si>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</si>
  <si>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</si>
  <si>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</si>
  <si>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</si>
  <si>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</si>
  <si>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</si>
  <si>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</si>
  <si>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</si>
  <si>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</si>
  <si>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</si>
  <si>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</si>
  <si>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</si>
  <si>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</si>
  <si>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</si>
  <si>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</si>
  <si>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</si>
  <si>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</si>
  <si>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</si>
  <si>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</si>
  <si>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</si>
  <si>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</si>
  <si>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</si>
  <si>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</si>
  <si>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</si>
  <si>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</si>
  <si>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</si>
  <si>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</si>
  <si>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</si>
  <si>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</si>
  <si>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</si>
  <si>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</si>
  <si>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</si>
  <si>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</si>
  <si>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</si>
  <si>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</si>
  <si>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</si>
  <si>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</si>
  <si>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</si>
  <si>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</si>
  <si>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</si>
  <si>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</si>
  <si>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</si>
  <si>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</si>
  <si>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</si>
  <si>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</si>
  <si>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</si>
  <si>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</si>
  <si>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</si>
  <si>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</si>
  <si>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</si>
  <si>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</si>
  <si>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</si>
  <si>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</si>
  <si>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</si>
  <si>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</si>
  <si>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</si>
  <si>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</si>
  <si>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</si>
  <si>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</si>
  <si>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</si>
  <si>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</si>
  <si>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</si>
  <si>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</si>
  <si>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</si>
  <si>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</si>
  <si>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</si>
  <si>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</si>
  <si>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</si>
  <si>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</si>
  <si>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</si>
  <si>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</si>
  <si>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</si>
  <si>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</si>
  <si>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</si>
  <si>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</si>
  <si>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</si>
  <si>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</si>
  <si>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</si>
  <si>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</si>
  <si>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</si>
  <si>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</si>
  <si>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</si>
  <si>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</si>
  <si>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</si>
  <si>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</si>
  <si>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</si>
  <si>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</si>
  <si>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</si>
  <si>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</si>
  <si>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</si>
  <si>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</si>
  <si>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</si>
  <si>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</si>
  <si>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</si>
  <si>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</si>
  <si>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</si>
  <si>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</si>
  <si>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</si>
  <si>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</si>
  <si>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</si>
  <si>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</si>
  <si>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</si>
  <si>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</si>
  <si>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</si>
  <si>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</si>
  <si>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</si>
  <si>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</si>
  <si>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</si>
  <si>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</si>
  <si>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</si>
  <si>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</si>
  <si>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</si>
  <si>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</si>
  <si>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</si>
  <si>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</si>
  <si>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</si>
  <si>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</si>
  <si>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</si>
  <si>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</si>
  <si>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</si>
  <si>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</si>
  <si>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</si>
  <si>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</si>
  <si>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</si>
  <si>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</si>
  <si>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</si>
  <si>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</si>
  <si>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</si>
  <si>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</si>
  <si>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</si>
  <si>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</si>
  <si>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</si>
  <si>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</si>
  <si>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</si>
  <si>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</si>
  <si>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</si>
  <si>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</si>
  <si>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</si>
  <si>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</si>
  <si>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</si>
  <si>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</si>
  <si>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</si>
  <si>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</si>
  <si>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</si>
  <si>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</si>
  <si>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</si>
  <si>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</si>
  <si>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</si>
  <si>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</si>
  <si>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</si>
  <si>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</si>
  <si>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</si>
  <si>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</si>
  <si>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</si>
  <si>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</si>
  <si>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</si>
  <si>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</si>
  <si>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</si>
  <si>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</si>
  <si>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</si>
  <si>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</si>
  <si>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</si>
  <si>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</si>
  <si>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</si>
  <si>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</si>
  <si>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</si>
  <si>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</si>
  <si>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</si>
  <si>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</si>
  <si>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</si>
  <si>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</si>
  <si>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</si>
  <si>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</si>
  <si>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</si>
  <si>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</si>
  <si>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</si>
  <si>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</si>
  <si>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</si>
  <si>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</si>
  <si>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</si>
  <si>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</si>
  <si>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</si>
  <si>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</si>
  <si>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</si>
  <si>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</si>
  <si>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</si>
  <si>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</si>
  <si>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</si>
  <si>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</si>
  <si>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</si>
  <si>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</si>
  <si>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</si>
  <si>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</si>
  <si>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</si>
  <si>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</si>
  <si>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</si>
  <si>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</si>
  <si>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</si>
  <si>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</si>
  <si>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</si>
  <si>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</si>
  <si>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</si>
  <si>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</si>
  <si>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</si>
  <si>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</si>
  <si>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</si>
  <si>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</si>
  <si>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</si>
  <si>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</si>
  <si>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</si>
  <si>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</si>
  <si>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</si>
  <si>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</si>
  <si>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</si>
  <si>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</si>
  <si>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</si>
  <si>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</si>
  <si>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</si>
  <si>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</si>
  <si>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</si>
  <si>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</si>
  <si>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</si>
  <si>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</si>
  <si>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</si>
  <si>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</si>
  <si>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</si>
  <si>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</si>
  <si>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</si>
  <si>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</si>
  <si>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</si>
  <si>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</si>
  <si>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</si>
  <si>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</si>
  <si>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</si>
  <si>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</si>
  <si>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</si>
  <si>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</si>
  <si>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</si>
  <si>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</si>
  <si>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</si>
  <si>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</si>
  <si>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</si>
  <si>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</si>
  <si>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</si>
  <si>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</si>
  <si>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</si>
  <si>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</si>
  <si>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</si>
  <si>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</si>
  <si>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</si>
  <si>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</si>
  <si>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</si>
  <si>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</si>
  <si>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</si>
  <si>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</si>
  <si>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</si>
  <si>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</si>
  <si>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</si>
  <si>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</si>
  <si>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</si>
  <si>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</si>
  <si>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</si>
  <si>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</si>
  <si>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</si>
  <si>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</si>
  <si>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</si>
  <si>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</si>
  <si>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</si>
  <si>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</si>
  <si>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</si>
  <si>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</si>
  <si>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</si>
  <si>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</si>
  <si>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</si>
  <si>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</si>
  <si>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</si>
  <si>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</si>
  <si>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</si>
  <si>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</si>
  <si>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</si>
  <si>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</si>
  <si>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</si>
  <si>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</si>
  <si>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</si>
  <si>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</si>
  <si>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</si>
  <si>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</si>
  <si>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</si>
  <si>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</si>
  <si>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</si>
  <si>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</si>
  <si>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</si>
  <si>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</si>
  <si>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</si>
  <si>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</si>
  <si>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</si>
  <si>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</si>
  <si>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</si>
  <si>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</si>
  <si>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</si>
  <si>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</si>
  <si>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</si>
  <si>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</si>
  <si>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</si>
  <si>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</si>
  <si>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</si>
  <si>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</si>
  <si>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</si>
  <si>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</si>
  <si>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</si>
  <si>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</si>
  <si>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</si>
  <si>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</si>
  <si>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</si>
  <si>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</si>
  <si>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</si>
  <si>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</si>
  <si>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</si>
  <si>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</si>
  <si>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</si>
  <si>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</si>
  <si>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</si>
  <si>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</si>
  <si>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</si>
  <si>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</si>
  <si>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</si>
  <si>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</si>
  <si>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</si>
  <si>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</si>
  <si>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</si>
  <si>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</si>
  <si>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</si>
  <si>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</si>
  <si>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</si>
  <si>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</si>
  <si>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</si>
  <si>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</si>
  <si>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</si>
  <si>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</si>
  <si>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</si>
  <si>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</si>
  <si>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</si>
  <si>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</si>
  <si>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</si>
  <si>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</si>
  <si>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</si>
  <si>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</si>
  <si>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</si>
  <si>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</si>
  <si>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</si>
  <si>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</si>
  <si>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</si>
  <si>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</si>
  <si>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</si>
  <si>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</si>
  <si>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</si>
  <si>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</si>
  <si>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</si>
  <si>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</si>
  <si>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</si>
  <si>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</si>
  <si>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</si>
  <si>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</si>
  <si>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</si>
  <si>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</si>
  <si>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</si>
  <si>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</si>
  <si>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</si>
  <si>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</si>
  <si>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</si>
  <si>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</si>
  <si>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</si>
  <si>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</si>
  <si>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</si>
  <si>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</si>
  <si>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</si>
  <si>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</si>
  <si>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</si>
  <si>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</si>
  <si>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</si>
  <si>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</si>
  <si>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</si>
  <si>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</si>
  <si>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</si>
  <si>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</si>
  <si>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</si>
  <si>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</si>
  <si>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</si>
  <si>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</si>
  <si>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</si>
  <si>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</si>
  <si>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</si>
  <si>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</si>
  <si>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</si>
  <si>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</si>
  <si>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</si>
  <si>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</si>
  <si>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</si>
  <si>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</si>
  <si>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</si>
  <si>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</si>
  <si>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</si>
  <si>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</si>
  <si>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</si>
  <si>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</si>
  <si>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</si>
  <si>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</si>
  <si>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</si>
  <si>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</si>
  <si>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</si>
  <si>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</si>
  <si>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</si>
  <si>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</si>
  <si>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</si>
  <si>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</si>
  <si>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</si>
  <si>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</si>
  <si>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</si>
  <si>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</si>
  <si>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</si>
  <si>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</si>
  <si>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</si>
  <si>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</si>
  <si>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</si>
  <si>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</si>
  <si>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</si>
  <si>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</si>
  <si>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</si>
  <si>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</si>
  <si>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</si>
  <si>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</si>
  <si>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</si>
  <si>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</si>
  <si>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</si>
  <si>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</si>
  <si>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</si>
  <si>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</si>
  <si>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</si>
  <si>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</si>
  <si>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</si>
  <si>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</si>
  <si>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</si>
  <si>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</si>
  <si>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</si>
  <si>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</si>
  <si>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</si>
  <si>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</si>
  <si>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</si>
  <si>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</si>
  <si>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</si>
  <si>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</si>
  <si>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</si>
  <si>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</si>
  <si>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</si>
  <si>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</si>
  <si>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</si>
  <si>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</si>
  <si>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</si>
  <si>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</si>
  <si>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</si>
  <si>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</si>
  <si>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</si>
  <si>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</si>
  <si>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</si>
  <si>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</si>
  <si>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</si>
  <si>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</si>
  <si>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</si>
  <si>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</si>
  <si>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</si>
  <si>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</si>
  <si>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</si>
  <si>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</si>
  <si>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</si>
  <si>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</si>
  <si>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</si>
  <si>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</si>
  <si>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</si>
  <si>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</si>
  <si>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</si>
  <si>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</si>
  <si>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</si>
  <si>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</si>
  <si>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</si>
  <si>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</si>
  <si>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</si>
  <si>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</si>
  <si>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</si>
  <si>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</si>
  <si>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</si>
  <si>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</si>
  <si>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</si>
  <si>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</si>
  <si>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</si>
  <si>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</si>
  <si>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</si>
  <si>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</si>
  <si>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</si>
  <si>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</si>
  <si>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</si>
  <si>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</si>
  <si>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</si>
  <si>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</si>
  <si>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</si>
  <si>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</si>
  <si>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</si>
  <si>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</si>
  <si>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</si>
  <si>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</si>
  <si>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</si>
  <si>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</si>
  <si>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</si>
  <si>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</si>
  <si>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</si>
  <si>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</si>
  <si>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</si>
  <si>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</si>
  <si>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</si>
  <si>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</si>
  <si>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</si>
  <si>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</si>
  <si>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</si>
  <si>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</si>
  <si>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</si>
  <si>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</si>
  <si>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</si>
  <si>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</si>
  <si>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</si>
  <si>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</si>
  <si>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</si>
  <si>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</si>
  <si>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</si>
  <si>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</si>
  <si>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</si>
  <si>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</si>
  <si>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</si>
  <si>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</si>
  <si>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</si>
  <si>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</si>
  <si>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</si>
  <si>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</si>
  <si>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</si>
  <si>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</si>
  <si>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</si>
  <si>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</si>
  <si>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</si>
  <si>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</si>
  <si>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</si>
  <si>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</si>
  <si>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</si>
  <si>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</si>
  <si>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</si>
  <si>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</si>
  <si>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</si>
  <si>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</si>
  <si>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</si>
  <si>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</si>
  <si>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</si>
  <si>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</si>
  <si>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</si>
  <si>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</si>
  <si>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</si>
  <si>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</si>
  <si>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</si>
  <si>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</si>
  <si>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</si>
  <si>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</si>
  <si>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</si>
  <si>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</si>
  <si>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</si>
  <si>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</si>
  <si>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</si>
  <si>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</si>
  <si>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</si>
  <si>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</si>
  <si>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</si>
  <si>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</si>
  <si>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</si>
  <si>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</si>
  <si>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</si>
  <si>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</si>
  <si>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</si>
  <si>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</si>
  <si>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</si>
  <si>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</si>
  <si>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</si>
  <si>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</si>
  <si>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</si>
  <si>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</si>
  <si>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</si>
  <si>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</si>
  <si>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</si>
  <si>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</si>
  <si>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</si>
  <si>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</si>
  <si>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</si>
  <si>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</si>
  <si>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</si>
  <si>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</si>
  <si>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</si>
  <si>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</si>
  <si>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</si>
  <si>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</si>
  <si>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</si>
  <si>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</si>
  <si>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</si>
  <si>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</si>
  <si>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</si>
  <si>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</si>
  <si>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</si>
  <si>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</si>
  <si>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</si>
  <si>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</si>
  <si>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</si>
  <si>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</si>
  <si>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</si>
  <si>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</si>
  <si>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</si>
  <si>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</si>
  <si>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</si>
  <si>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</si>
  <si>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</si>
  <si>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</si>
  <si>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</si>
  <si>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</si>
  <si>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</si>
  <si>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</si>
  <si>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</si>
  <si>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</si>
  <si>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</si>
  <si>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</si>
  <si>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</si>
  <si>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</si>
  <si>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</si>
  <si>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</si>
  <si>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</si>
  <si>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</si>
  <si>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</si>
  <si>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</si>
  <si>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</si>
  <si>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</si>
  <si>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</si>
  <si>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</si>
  <si>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</si>
  <si>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</si>
  <si>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</si>
  <si>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</si>
  <si>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</si>
  <si>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</si>
  <si>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</si>
  <si>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</si>
  <si>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</si>
  <si>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</si>
  <si>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</si>
  <si>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</si>
  <si>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</si>
  <si>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</si>
  <si>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</si>
  <si>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</si>
  <si>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</si>
  <si>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</si>
  <si>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</si>
  <si>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</si>
  <si>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</si>
  <si>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</si>
  <si>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</si>
  <si>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</si>
  <si>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</si>
  <si>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</si>
  <si>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</si>
  <si>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</si>
  <si>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</si>
  <si>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</si>
  <si>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</si>
  <si>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</si>
  <si>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</si>
  <si>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</si>
  <si>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</si>
  <si>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</si>
  <si>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</si>
  <si>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</si>
  <si>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</si>
  <si>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</si>
  <si>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</si>
  <si>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</si>
  <si>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</si>
  <si>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</si>
  <si>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</si>
  <si>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</si>
  <si>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</si>
  <si>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</si>
  <si>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</si>
  <si>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</si>
  <si>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</si>
  <si>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</si>
  <si>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</si>
  <si>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</si>
  <si>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</si>
  <si>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</si>
  <si>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</si>
  <si>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</si>
  <si>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</si>
  <si>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</si>
  <si>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</si>
  <si>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</si>
  <si>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</si>
  <si>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</si>
  <si>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</si>
  <si>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</si>
  <si>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</si>
  <si>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</si>
  <si>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</si>
  <si>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</si>
  <si>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</si>
  <si>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</si>
  <si>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</si>
  <si>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</si>
  <si>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</si>
  <si>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</si>
  <si>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</si>
  <si>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</si>
  <si>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</si>
  <si>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</si>
  <si>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</si>
  <si>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</si>
  <si>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</si>
  <si>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</si>
  <si>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</si>
  <si>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</si>
  <si>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</si>
  <si>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</si>
  <si>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</si>
  <si>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</si>
  <si>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</si>
  <si>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</si>
  <si>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</si>
  <si>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</si>
  <si>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</si>
  <si>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</si>
  <si>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</si>
  <si>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</si>
  <si>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</si>
  <si>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</si>
  <si>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</si>
  <si>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</si>
  <si>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</si>
  <si>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</si>
  <si>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</si>
  <si>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</si>
  <si>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</si>
  <si>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</si>
  <si>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</si>
  <si>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</si>
  <si>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</si>
  <si>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</si>
  <si>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</si>
  <si>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</si>
  <si>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</si>
  <si>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</si>
  <si>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</si>
  <si>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</si>
  <si>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</si>
  <si>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</si>
  <si>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</si>
  <si>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</si>
  <si>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</si>
  <si>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</si>
  <si>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</si>
  <si>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</si>
  <si>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</si>
  <si>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</si>
  <si>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</si>
  <si>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</si>
  <si>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</si>
  <si>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</si>
  <si>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</si>
  <si>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</si>
  <si>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</si>
  <si>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</si>
  <si>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</si>
  <si>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</si>
  <si>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</si>
  <si>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</si>
  <si>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</si>
  <si>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</si>
  <si>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</si>
  <si>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</si>
  <si>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</si>
  <si>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</si>
  <si>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</si>
  <si>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</si>
  <si>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</si>
  <si>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</si>
  <si>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</si>
  <si>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</si>
  <si>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</si>
  <si>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</si>
  <si>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</si>
  <si>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</si>
  <si>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</si>
  <si>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</si>
  <si>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</si>
  <si>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</si>
  <si>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</si>
  <si>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</si>
  <si>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</si>
  <si>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</si>
  <si>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</si>
  <si>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</si>
  <si>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</si>
  <si>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</si>
  <si>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</si>
  <si>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</si>
  <si>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</si>
  <si>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</si>
  <si>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</si>
  <si>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</si>
  <si>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</si>
  <si>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</si>
  <si>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</si>
  <si>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</si>
  <si>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</si>
  <si>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</si>
  <si>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</si>
  <si>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</si>
  <si>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</si>
  <si>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</si>
  <si>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</si>
  <si>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</si>
  <si>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</si>
  <si>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</si>
  <si>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</si>
  <si>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</si>
  <si>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</si>
  <si>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</si>
  <si>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</si>
  <si>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</si>
  <si>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</si>
  <si>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</si>
  <si>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</si>
  <si>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</si>
  <si>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</si>
  <si>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</si>
  <si>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</si>
  <si>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</si>
  <si>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</si>
  <si>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</si>
  <si>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</si>
  <si>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</si>
  <si>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</si>
  <si>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</si>
  <si>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</si>
  <si>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</si>
  <si>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</si>
  <si>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</si>
  <si>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</si>
  <si>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</si>
  <si>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</si>
  <si>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</si>
  <si>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</si>
  <si>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</si>
  <si>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</si>
  <si>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</si>
  <si>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</si>
  <si>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</si>
  <si>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</si>
  <si>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</si>
  <si>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</si>
  <si>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</si>
  <si>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</si>
  <si>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</si>
  <si>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</si>
  <si>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</si>
  <si>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</si>
  <si>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</si>
  <si>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</si>
  <si>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</si>
  <si>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</si>
  <si>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</si>
  <si>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</si>
  <si>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</si>
  <si>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</si>
  <si>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</si>
  <si>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</si>
  <si>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</si>
  <si>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</si>
  <si>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</si>
  <si>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</si>
  <si>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</si>
  <si>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</si>
  <si>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</si>
  <si>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</si>
  <si>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</si>
  <si>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</si>
  <si>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</si>
  <si>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</si>
  <si>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</si>
  <si>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</si>
  <si>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</si>
  <si>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</si>
  <si>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</si>
  <si>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</si>
  <si>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</si>
  <si>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</si>
  <si>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</si>
  <si>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</si>
  <si>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</si>
  <si>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</si>
  <si>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</si>
  <si>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</si>
  <si>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</si>
  <si>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</si>
  <si>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</si>
  <si>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</si>
  <si>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</si>
  <si>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</si>
  <si>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</si>
  <si>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</si>
  <si>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</si>
  <si>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</si>
  <si>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</si>
  <si>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</si>
  <si>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</si>
  <si>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</si>
  <si>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</si>
  <si>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</si>
  <si>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</si>
  <si>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</si>
  <si>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</si>
  <si>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</si>
  <si>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</si>
  <si>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</si>
  <si>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</si>
  <si>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</si>
  <si>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</si>
  <si>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</si>
  <si>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</si>
  <si>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</si>
  <si>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</si>
  <si>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</si>
  <si>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</si>
  <si>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</si>
  <si>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</si>
  <si>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</si>
  <si>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</si>
  <si>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</si>
  <si>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</si>
  <si>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</si>
  <si>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</si>
  <si>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</si>
  <si>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</si>
  <si>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</si>
  <si>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</si>
  <si>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</si>
  <si>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</si>
  <si>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</si>
  <si>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</si>
  <si>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</si>
  <si>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</si>
  <si>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</si>
  <si>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</si>
  <si>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</si>
  <si>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</si>
  <si>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</si>
  <si>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</si>
  <si>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</si>
  <si>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</si>
  <si>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</si>
  <si>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</si>
  <si>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</si>
  <si>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</si>
  <si>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</si>
  <si>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</si>
  <si>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</si>
  <si>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</si>
  <si>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</si>
  <si>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</si>
  <si>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</si>
  <si>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</si>
  <si>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</si>
  <si>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</si>
  <si>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</si>
  <si>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</si>
  <si>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</si>
  <si>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</si>
  <si>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</si>
  <si>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</si>
  <si>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</si>
  <si>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</si>
  <si>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</si>
  <si>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</si>
  <si>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</si>
  <si>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</si>
  <si>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</si>
  <si>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</si>
  <si>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</si>
  <si>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</si>
  <si>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</si>
  <si>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</si>
  <si>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</si>
  <si>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</si>
  <si>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</si>
  <si>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</si>
  <si>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</si>
  <si>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</si>
  <si>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</si>
  <si>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</si>
  <si>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</si>
  <si>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</si>
  <si>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</si>
  <si>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</si>
  <si>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</si>
  <si>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</si>
  <si>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</si>
  <si>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</si>
  <si>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</si>
  <si>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</si>
  <si>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</si>
  <si>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</si>
  <si>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</si>
  <si>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</si>
  <si>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</si>
  <si>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</si>
  <si>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</si>
  <si>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</si>
  <si>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</si>
  <si>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</si>
  <si>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</si>
  <si>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</si>
  <si>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</si>
  <si>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</si>
  <si>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</si>
  <si>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</si>
  <si>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</si>
  <si>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</si>
  <si>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</si>
  <si>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</si>
  <si>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</si>
  <si>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</si>
  <si>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</si>
  <si>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</si>
  <si>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</si>
  <si>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</si>
  <si>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</si>
  <si>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</si>
  <si>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</si>
  <si>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</si>
  <si>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</si>
  <si>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</si>
  <si>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</si>
  <si>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</si>
  <si>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</si>
  <si>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</si>
  <si>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</si>
  <si>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</si>
  <si>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</si>
  <si>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</si>
  <si>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</si>
  <si>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</si>
  <si>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</si>
  <si>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</si>
  <si>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</si>
  <si>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</si>
  <si>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</si>
  <si>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</si>
  <si>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</si>
  <si>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</si>
  <si>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</si>
  <si>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</si>
  <si>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</si>
  <si>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</si>
  <si>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</si>
  <si>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</si>
  <si>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</si>
  <si>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</si>
  <si>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</si>
  <si>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</si>
  <si>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</si>
  <si>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</si>
  <si>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</si>
  <si>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</si>
  <si>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</si>
  <si>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</si>
  <si>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</si>
  <si>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</si>
  <si>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</si>
  <si>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</si>
  <si>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</si>
  <si>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</si>
  <si>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</si>
  <si>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</si>
  <si>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</si>
  <si>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</si>
  <si>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</si>
  <si>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</si>
  <si>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</si>
  <si>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</si>
  <si>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</si>
  <si>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</si>
  <si>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</si>
  <si>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</si>
  <si>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</si>
  <si>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</si>
  <si>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</si>
  <si>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</si>
  <si>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</si>
  <si>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</si>
  <si>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</si>
  <si>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</si>
  <si>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</si>
  <si>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</si>
  <si>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</si>
  <si>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</si>
  <si>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</si>
  <si>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</si>
  <si>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</si>
  <si>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</si>
  <si>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</si>
  <si>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</si>
  <si>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</si>
  <si>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</si>
  <si>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</si>
  <si>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</si>
  <si>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</si>
  <si>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</si>
  <si>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</si>
  <si>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</si>
  <si>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</si>
  <si>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</si>
  <si>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</si>
  <si>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</si>
  <si>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</si>
  <si>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</si>
  <si>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</si>
  <si>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</si>
  <si>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</si>
  <si>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</si>
  <si>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</si>
  <si>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</si>
  <si>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</si>
  <si>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</si>
  <si>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</si>
  <si>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</si>
  <si>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</si>
  <si>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</si>
  <si>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</si>
  <si>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</si>
  <si>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</si>
  <si>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</si>
  <si>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</si>
  <si>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</si>
  <si>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</si>
  <si>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</si>
  <si>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</si>
  <si>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</si>
  <si>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</si>
  <si>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</si>
  <si>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</si>
  <si>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</si>
  <si>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</si>
  <si>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</si>
  <si>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</si>
  <si>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</si>
  <si>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</si>
  <si>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</si>
  <si>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</si>
  <si>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</si>
  <si>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</si>
  <si>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</si>
  <si>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</si>
  <si>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</si>
  <si>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</si>
  <si>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</si>
  <si>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</si>
  <si>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</si>
  <si>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</si>
  <si>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</si>
  <si>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</si>
  <si>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</si>
  <si>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</si>
  <si>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</si>
  <si>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</si>
  <si>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</si>
  <si>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</si>
  <si>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</si>
  <si>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</si>
  <si>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</si>
  <si>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</si>
  <si>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</si>
  <si>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</si>
  <si>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</si>
  <si>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</si>
  <si>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</si>
  <si>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</si>
  <si>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</si>
  <si>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</si>
  <si>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</si>
  <si>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</si>
  <si>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</si>
  <si>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</si>
  <si>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</si>
  <si>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</si>
  <si>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</si>
  <si>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</si>
  <si>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</si>
  <si>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</si>
  <si>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</si>
  <si>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</si>
  <si>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</si>
  <si>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</si>
  <si>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</si>
  <si>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</si>
  <si>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</si>
  <si>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</si>
  <si>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</si>
  <si>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</si>
  <si>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</si>
  <si>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</si>
  <si>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</si>
  <si>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</si>
  <si>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</si>
  <si>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</si>
  <si>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</si>
  <si>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</si>
  <si>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</si>
  <si>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</si>
  <si>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</si>
  <si>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</si>
  <si>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</si>
  <si>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</si>
  <si>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</si>
  <si>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</si>
  <si>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</si>
  <si>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</si>
  <si>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</si>
  <si>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</si>
  <si>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</si>
  <si>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</si>
  <si>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</si>
  <si>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</si>
  <si>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</si>
  <si>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</si>
  <si>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</si>
  <si>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</si>
  <si>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</si>
  <si>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</si>
  <si>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</si>
  <si>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</si>
  <si>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</si>
  <si>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</si>
  <si>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</si>
  <si>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</si>
  <si>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</si>
  <si>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</si>
  <si>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</si>
  <si>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</si>
  <si>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</si>
  <si>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</si>
  <si>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</si>
  <si>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</si>
  <si>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</si>
  <si>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</si>
  <si>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</si>
  <si>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</si>
  <si>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</si>
  <si>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</si>
  <si>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</si>
  <si>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</si>
  <si>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</si>
  <si>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</si>
  <si>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</si>
  <si>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</si>
  <si>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</si>
  <si>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</si>
  <si>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</si>
  <si>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</si>
  <si>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</si>
  <si>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</si>
  <si>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</si>
  <si>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</si>
  <si>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</si>
  <si>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</si>
  <si>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</si>
  <si>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</si>
  <si>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</si>
  <si>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</si>
  <si>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</si>
  <si>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</si>
  <si>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</si>
  <si>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</si>
  <si>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</si>
  <si>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</si>
  <si>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</si>
  <si>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</si>
  <si>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</si>
  <si>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</si>
  <si>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</si>
  <si>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</si>
  <si>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</si>
  <si>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</si>
  <si>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</si>
  <si>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</si>
  <si>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</si>
  <si>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</si>
  <si>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</si>
  <si>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</si>
  <si>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</si>
  <si>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</si>
  <si>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</si>
  <si>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</si>
  <si>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</si>
  <si>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</si>
  <si>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</si>
  <si>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</si>
  <si>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</si>
  <si>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</si>
  <si>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</si>
  <si>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</si>
  <si>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</si>
  <si>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</si>
  <si>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</si>
  <si>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</si>
  <si>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</si>
  <si>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</si>
  <si>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</si>
  <si>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</si>
  <si>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</si>
  <si>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</si>
  <si>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</si>
  <si>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</si>
  <si>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</si>
  <si>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</si>
  <si>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</si>
  <si>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</si>
  <si>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</si>
  <si>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</si>
  <si>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</si>
  <si>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</si>
  <si>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</si>
  <si>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</si>
  <si>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</si>
  <si>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</si>
  <si>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</si>
  <si>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</si>
  <si>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</si>
  <si>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</si>
  <si>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</si>
  <si>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</si>
  <si>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</si>
  <si>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</si>
  <si>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</si>
  <si>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</si>
  <si>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</si>
  <si>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</si>
  <si>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</si>
  <si>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</si>
  <si>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</si>
  <si>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</si>
  <si>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</si>
  <si>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</si>
  <si>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</si>
  <si>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</si>
  <si>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</si>
  <si>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</si>
  <si>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</si>
  <si>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</si>
  <si>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</si>
  <si>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</si>
  <si>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</si>
  <si>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</si>
  <si>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</si>
  <si>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</si>
  <si>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</si>
  <si>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</si>
  <si>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</si>
  <si>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</si>
  <si>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</si>
  <si>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</si>
  <si>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</si>
  <si>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</si>
  <si>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</si>
  <si>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</si>
  <si>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</si>
  <si>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</si>
  <si>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</si>
  <si>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</si>
  <si>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</si>
  <si>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</si>
  <si>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</si>
  <si>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</si>
  <si>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</si>
  <si>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</si>
  <si>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</si>
  <si>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</si>
  <si>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</si>
  <si>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</si>
  <si>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</si>
  <si>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</si>
  <si>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</si>
  <si>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</si>
  <si>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</si>
  <si>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</si>
  <si>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</si>
  <si>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</si>
  <si>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</si>
  <si>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</si>
  <si>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</si>
  <si>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</si>
  <si>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</si>
  <si>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</si>
  <si>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</si>
  <si>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</si>
  <si>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</si>
  <si>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</si>
  <si>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</si>
  <si>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</si>
  <si>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</si>
  <si>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</si>
  <si>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</si>
  <si>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</si>
  <si>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</si>
  <si>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</si>
  <si>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</si>
  <si>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</si>
  <si>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</si>
  <si>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</si>
  <si>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</si>
  <si>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</si>
  <si>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</si>
  <si>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</si>
  <si>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</si>
  <si>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</si>
  <si>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</si>
  <si>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</si>
  <si>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</si>
  <si>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</si>
  <si>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</si>
  <si>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</si>
  <si>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</si>
  <si>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</si>
  <si>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</si>
  <si>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</si>
  <si>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</si>
  <si>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</si>
  <si>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</si>
  <si>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</si>
  <si>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</si>
  <si>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</si>
  <si>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</si>
  <si>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</si>
  <si>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</si>
  <si>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</si>
  <si>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</si>
  <si>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</si>
  <si>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</si>
  <si>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</si>
  <si>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</si>
  <si>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</si>
  <si>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</si>
  <si>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</si>
  <si>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</si>
  <si>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</si>
  <si>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</si>
  <si>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</si>
  <si>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</si>
  <si>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</si>
  <si>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</si>
  <si>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</si>
  <si>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</si>
  <si>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</si>
  <si>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</si>
  <si>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</si>
  <si>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</si>
  <si>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</si>
  <si>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</si>
  <si>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</si>
  <si>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</si>
  <si>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</si>
  <si>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</si>
  <si>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</si>
  <si>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</si>
  <si>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</si>
  <si>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</si>
  <si>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</si>
  <si>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</si>
  <si>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</si>
  <si>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</si>
  <si>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</si>
  <si>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</si>
  <si>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</si>
  <si>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</si>
  <si>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</si>
  <si>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</si>
  <si>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</si>
  <si>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</si>
  <si>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</si>
  <si>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</si>
  <si>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</si>
  <si>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</si>
  <si>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</si>
  <si>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</si>
  <si>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</si>
  <si>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</si>
  <si>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</si>
  <si>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</si>
  <si>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</si>
  <si>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</si>
  <si>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</si>
  <si>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</si>
  <si>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</si>
  <si>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</si>
  <si>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</si>
  <si>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</si>
  <si>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</si>
  <si>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</si>
  <si>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</si>
  <si>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</si>
  <si>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</si>
  <si>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</si>
  <si>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</si>
  <si>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</si>
  <si>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</si>
  <si>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</si>
  <si>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</si>
  <si>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</si>
  <si>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</si>
  <si>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</si>
  <si>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</si>
  <si>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</si>
  <si>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</si>
  <si>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</si>
  <si>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</si>
  <si>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</si>
  <si>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</si>
  <si>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</si>
  <si>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</si>
  <si>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</si>
  <si>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</si>
  <si>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</si>
  <si>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</si>
  <si>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</si>
  <si>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</si>
  <si>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</si>
  <si>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</si>
  <si>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</si>
  <si>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</si>
  <si>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</si>
  <si>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</si>
  <si>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</si>
  <si>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</si>
  <si>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</si>
  <si>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</si>
  <si>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</si>
  <si>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</si>
  <si>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</si>
  <si>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</si>
  <si>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</si>
  <si>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</si>
  <si>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</si>
  <si>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</si>
  <si>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</si>
  <si>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</si>
  <si>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</si>
  <si>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</si>
  <si>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</si>
  <si>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</si>
  <si>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</si>
  <si>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</si>
  <si>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</si>
  <si>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</si>
  <si>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</si>
  <si>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</si>
  <si>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</si>
  <si>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</si>
  <si>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</si>
  <si>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</si>
  <si>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</si>
  <si>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</si>
  <si>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</si>
  <si>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</si>
  <si>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</si>
  <si>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</si>
  <si>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</si>
  <si>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</si>
  <si>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</si>
  <si>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</si>
  <si>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</si>
  <si>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</si>
  <si>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</si>
  <si>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</si>
  <si>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</si>
  <si>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</si>
  <si>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</si>
  <si>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</si>
  <si>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</si>
  <si>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</si>
  <si>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</si>
  <si>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</si>
  <si>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</si>
  <si>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</si>
  <si>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</si>
  <si>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</si>
  <si>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</si>
  <si>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</si>
  <si>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</si>
  <si>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</si>
  <si>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</si>
  <si>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</si>
  <si>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</si>
  <si>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</si>
  <si>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</si>
  <si>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</si>
  <si>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</si>
  <si>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</si>
  <si>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</si>
  <si>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</si>
  <si>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</si>
  <si>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</si>
  <si>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</si>
  <si>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</si>
  <si>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</si>
  <si>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</si>
  <si>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</si>
  <si>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</si>
  <si>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</si>
  <si>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</si>
  <si>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</si>
  <si>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</si>
  <si>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</si>
  <si>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</si>
  <si>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</si>
  <si>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</si>
  <si>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</si>
  <si>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</si>
  <si>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</si>
  <si>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</si>
  <si>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</si>
  <si>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</si>
  <si>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</si>
  <si>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</si>
  <si>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</si>
  <si>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</si>
  <si>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</si>
  <si>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</si>
  <si>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</si>
  <si>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</si>
  <si>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</si>
  <si>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</si>
  <si>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</si>
  <si>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</si>
  <si>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</si>
  <si>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</si>
  <si>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</si>
  <si>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</si>
  <si>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</si>
  <si>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</si>
  <si>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</si>
  <si>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</si>
  <si>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</si>
  <si>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</si>
  <si>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</si>
  <si>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</si>
  <si>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</si>
  <si>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</si>
  <si>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</si>
  <si>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</si>
  <si>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</si>
  <si>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</si>
  <si>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</si>
  <si>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</si>
  <si>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</si>
  <si>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</si>
  <si>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</si>
  <si>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</si>
  <si>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</si>
  <si>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</si>
  <si>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</si>
  <si>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</si>
  <si>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</si>
  <si>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</si>
  <si>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</si>
  <si>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</si>
  <si>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</si>
  <si>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</si>
  <si>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</si>
  <si>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</si>
  <si>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</si>
  <si>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</si>
  <si>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</si>
  <si>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</si>
  <si>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</si>
  <si>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</si>
  <si>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</si>
  <si>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</si>
  <si>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</si>
  <si>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</si>
  <si>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</si>
  <si>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</si>
  <si>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</si>
  <si>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</si>
  <si>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</si>
  <si>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</si>
  <si>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</si>
  <si>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</si>
  <si>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</si>
  <si>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</si>
  <si>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</si>
  <si>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</si>
  <si>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</si>
  <si>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</si>
  <si>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</si>
  <si>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</si>
  <si>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</si>
  <si>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</si>
  <si>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</si>
  <si>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</si>
  <si>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</si>
  <si>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</si>
  <si>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</si>
  <si>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</si>
  <si>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</si>
  <si>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</si>
  <si>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</si>
  <si>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</si>
  <si>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</si>
  <si>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</si>
  <si>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</si>
  <si>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</si>
  <si>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</si>
  <si>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</si>
  <si>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</si>
  <si>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</si>
  <si>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</si>
  <si>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</si>
  <si>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</si>
  <si>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</si>
  <si>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</si>
  <si>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</si>
  <si>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</si>
  <si>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</si>
  <si>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</si>
  <si>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</si>
  <si>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</si>
  <si>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</si>
  <si>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</si>
  <si>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</si>
  <si>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</si>
  <si>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</si>
  <si>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</si>
  <si>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</si>
  <si>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</si>
  <si>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</si>
  <si>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</si>
  <si>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</si>
  <si>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</si>
  <si>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</si>
  <si>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</si>
  <si>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</si>
  <si>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</si>
  <si>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</si>
  <si>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</si>
  <si>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</si>
  <si>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</si>
  <si>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</si>
  <si>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</si>
  <si>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</si>
  <si>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</si>
  <si>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</si>
  <si>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</si>
  <si>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</si>
  <si>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</si>
  <si>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</si>
  <si>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</si>
  <si>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</si>
  <si>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</si>
  <si>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</si>
  <si>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</si>
  <si>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</si>
  <si>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</si>
  <si>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</si>
  <si>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</si>
  <si>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</si>
  <si>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</si>
  <si>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</si>
  <si>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</si>
  <si>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</si>
  <si>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</si>
  <si>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</si>
  <si>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</si>
  <si>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</si>
  <si>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</si>
  <si>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</si>
  <si>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</si>
  <si>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</si>
  <si>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</si>
  <si>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</si>
  <si>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</si>
  <si>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</si>
  <si>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</si>
  <si>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</si>
  <si>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</si>
  <si>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</si>
  <si>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</si>
  <si>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</si>
  <si>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</si>
  <si>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</si>
  <si>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</si>
  <si>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</si>
  <si>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</si>
  <si>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</si>
  <si>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</si>
  <si>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</si>
  <si>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</si>
  <si>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</si>
  <si>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</si>
  <si>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</si>
  <si>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</si>
  <si>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</si>
  <si>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</si>
  <si>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</si>
  <si>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</si>
  <si>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</si>
  <si>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</si>
  <si>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</si>
  <si>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</si>
  <si>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</si>
  <si>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</si>
  <si>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</si>
  <si>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</si>
  <si>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</si>
  <si>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</si>
  <si>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</si>
  <si>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</si>
  <si>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</si>
  <si>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</si>
  <si>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</si>
  <si>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</si>
  <si>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</si>
  <si>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</si>
  <si>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</si>
  <si>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</si>
  <si>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</si>
  <si>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</si>
  <si>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</si>
  <si>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</si>
  <si>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</si>
  <si>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</si>
  <si>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</si>
  <si>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</si>
  <si>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</si>
  <si>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</si>
  <si>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</si>
  <si>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</si>
  <si>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</si>
  <si>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</si>
  <si>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</si>
  <si>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</si>
  <si>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</si>
  <si>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</si>
  <si>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</si>
  <si>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</si>
  <si>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</si>
  <si>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</si>
  <si>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</si>
  <si>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</si>
  <si>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</si>
  <si>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</si>
  <si>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</si>
  <si>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</si>
  <si>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</si>
  <si>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</si>
  <si>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</si>
  <si>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</si>
  <si>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</si>
  <si>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</si>
  <si>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</si>
  <si>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</si>
  <si>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</si>
  <si>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</si>
  <si>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</si>
  <si>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</si>
  <si>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</si>
  <si>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</si>
  <si>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</si>
  <si>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</si>
  <si>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</si>
  <si>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</si>
  <si>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</si>
  <si>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</si>
  <si>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</si>
  <si>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</si>
  <si>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</si>
  <si>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</si>
  <si>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</si>
  <si>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</si>
  <si>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</si>
  <si>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</si>
  <si>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</si>
  <si>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</si>
  <si>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</si>
  <si>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</si>
  <si>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</si>
  <si>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</si>
  <si>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</si>
  <si>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</si>
  <si>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</si>
  <si>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</si>
  <si>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</si>
  <si>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</si>
  <si>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</si>
  <si>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</si>
  <si>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</si>
  <si>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</si>
  <si>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</si>
  <si>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</si>
  <si>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</si>
  <si>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</si>
  <si>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</si>
  <si>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</si>
  <si>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</si>
  <si>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</si>
  <si>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</si>
  <si>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</si>
  <si>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</si>
  <si>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</si>
  <si>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</si>
  <si>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</si>
  <si>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</si>
  <si>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</si>
  <si>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</si>
  <si>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</si>
  <si>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</si>
  <si>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</si>
  <si>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</si>
  <si>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</si>
  <si>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</si>
  <si>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</si>
  <si>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</si>
  <si>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</si>
  <si>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</si>
  <si>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</si>
  <si>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</si>
  <si>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</si>
  <si>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</si>
  <si>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</si>
  <si>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</si>
  <si>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</si>
  <si>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</si>
  <si>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</si>
  <si>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</si>
  <si>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</si>
  <si>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</si>
  <si>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</si>
  <si>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</si>
  <si>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</si>
  <si>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</si>
  <si>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</si>
  <si>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</si>
  <si>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</si>
  <si>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</si>
  <si>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</si>
  <si>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</si>
  <si>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</si>
  <si>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</si>
  <si>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</si>
  <si>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</si>
  <si>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</si>
  <si>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</si>
  <si>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</si>
  <si>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</si>
  <si>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</si>
  <si>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</si>
  <si>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</si>
  <si>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</si>
  <si>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</si>
  <si>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</si>
  <si>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</si>
  <si>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</si>
  <si>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</si>
  <si>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</si>
  <si>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</si>
  <si>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</si>
  <si>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</si>
  <si>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</si>
  <si>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</si>
  <si>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</si>
  <si>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</si>
  <si>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</si>
  <si>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</si>
  <si>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</si>
  <si>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</si>
  <si>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</si>
  <si>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</si>
  <si>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</si>
  <si>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</si>
  <si>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</si>
  <si>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</si>
  <si>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</si>
  <si>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</si>
  <si>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</si>
  <si>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</si>
  <si>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</si>
  <si>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</si>
  <si>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</si>
  <si>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</si>
  <si>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</si>
  <si>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</si>
  <si>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</si>
  <si>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</si>
  <si>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</si>
  <si>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</si>
  <si>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</si>
  <si>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</si>
  <si>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</si>
  <si>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</si>
  <si>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</si>
  <si>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</si>
  <si>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</si>
  <si>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</si>
  <si>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</si>
  <si>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</si>
  <si>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</si>
  <si>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</si>
  <si>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</si>
  <si>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</si>
  <si>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</si>
  <si>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</si>
  <si>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</si>
  <si>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</si>
  <si>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</si>
  <si>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</si>
  <si>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</si>
  <si>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</si>
  <si>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</si>
  <si>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</si>
  <si>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</si>
  <si>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</si>
  <si>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</si>
  <si>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</si>
  <si>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</si>
  <si>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</si>
  <si>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</si>
  <si>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</si>
  <si>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</si>
  <si>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</si>
  <si>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</si>
  <si>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</si>
  <si>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</si>
  <si>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</si>
  <si>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</si>
  <si>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</si>
  <si>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</si>
  <si>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</si>
  <si>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</si>
  <si>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</si>
  <si>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</si>
  <si>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</si>
  <si>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</si>
  <si>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</si>
  <si>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</si>
  <si>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</si>
  <si>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</si>
  <si>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</si>
  <si>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</si>
  <si>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</si>
  <si>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</si>
  <si>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</si>
  <si>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</si>
  <si>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</si>
  <si>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</si>
  <si>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</si>
  <si>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</si>
  <si>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</si>
  <si>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</si>
  <si>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</si>
  <si>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</si>
  <si>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</si>
  <si>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</si>
  <si>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</si>
  <si>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</si>
  <si>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</si>
  <si>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</si>
  <si>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</si>
  <si>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</si>
  <si>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</si>
  <si>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</si>
  <si>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</si>
  <si>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</si>
  <si>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</si>
  <si>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</si>
  <si>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</si>
  <si>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</si>
  <si>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</si>
  <si>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</si>
  <si>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</si>
  <si>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</si>
  <si>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</si>
  <si>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</si>
  <si>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</si>
  <si>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</si>
  <si>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</si>
  <si>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</si>
  <si>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</si>
  <si>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</si>
  <si>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</si>
  <si>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</si>
  <si>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</si>
  <si>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</si>
  <si>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</si>
  <si>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</si>
  <si>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</si>
  <si>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</si>
  <si>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</si>
  <si>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</si>
  <si>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</si>
  <si>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</si>
  <si>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</si>
  <si>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</si>
  <si>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</si>
  <si>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</si>
  <si>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</si>
  <si>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</si>
  <si>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</si>
  <si>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</si>
  <si>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</si>
  <si>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</si>
  <si>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</si>
  <si>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</si>
  <si>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</si>
  <si>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</si>
  <si>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</si>
  <si>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</si>
  <si>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</si>
  <si>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</si>
  <si>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</si>
  <si>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</si>
  <si>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</si>
  <si>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</si>
  <si>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</si>
  <si>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</si>
  <si>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</si>
  <si>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</si>
  <si>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</si>
  <si>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</si>
  <si>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</si>
  <si>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</si>
  <si>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</si>
  <si>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</si>
  <si>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</si>
  <si>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</si>
  <si>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</si>
  <si>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</si>
  <si>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</si>
  <si>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</si>
  <si>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</si>
  <si>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</si>
  <si>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</si>
  <si>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</si>
  <si>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</si>
  <si>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</si>
  <si>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</si>
  <si>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</si>
  <si>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</si>
  <si>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</si>
  <si>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</si>
  <si>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</si>
  <si>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</si>
  <si>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</si>
  <si>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</si>
  <si>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</si>
  <si>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</si>
  <si>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</si>
  <si>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</si>
  <si>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</si>
  <si>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</si>
  <si>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</si>
  <si>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</si>
  <si>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</si>
  <si>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</si>
  <si>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</si>
  <si>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</si>
  <si>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</si>
  <si>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</si>
  <si>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</si>
  <si>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</si>
  <si>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</si>
  <si>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</si>
  <si>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</si>
  <si>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</si>
  <si>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</si>
  <si>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</si>
  <si>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</si>
  <si>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</si>
  <si>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</si>
  <si>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</si>
  <si>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</si>
  <si>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</si>
  <si>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</si>
  <si>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</si>
  <si>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</si>
  <si>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</si>
  <si>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</si>
  <si>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</si>
  <si>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</si>
  <si>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</si>
  <si>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</si>
  <si>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</si>
  <si>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</si>
  <si>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</si>
  <si>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</si>
  <si>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</si>
  <si>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</si>
  <si>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</si>
  <si>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</si>
  <si>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</si>
  <si>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</si>
  <si>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</si>
  <si>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</si>
  <si>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</si>
  <si>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</si>
  <si>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</si>
  <si>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</si>
  <si>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</si>
  <si>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</si>
  <si>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</si>
  <si>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</si>
  <si>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</si>
  <si>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</si>
  <si>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</si>
  <si>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</si>
  <si>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</si>
  <si>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</si>
  <si>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</si>
  <si>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</si>
  <si>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</si>
  <si>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</si>
  <si>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</si>
  <si>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</si>
  <si>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</si>
  <si>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</si>
  <si>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</si>
  <si>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</si>
  <si>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</si>
  <si>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</si>
  <si>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</si>
  <si>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</si>
  <si>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</si>
  <si>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</si>
  <si>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</si>
  <si>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</si>
  <si>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</si>
  <si>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</si>
  <si>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</si>
  <si>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</si>
  <si>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</si>
  <si>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</si>
  <si>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</si>
  <si>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</si>
  <si>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</si>
  <si>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</si>
  <si>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</si>
  <si>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</si>
  <si>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</si>
  <si>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</si>
  <si>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</si>
  <si>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</si>
  <si>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</si>
  <si>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</si>
  <si>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</si>
  <si>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</si>
  <si>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</si>
  <si>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</si>
  <si>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</si>
  <si>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</si>
  <si>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</si>
  <si>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</si>
  <si>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</si>
  <si>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</si>
  <si>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</si>
  <si>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</si>
  <si>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</si>
  <si>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</si>
  <si>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</si>
  <si>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</si>
  <si>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</si>
  <si>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</si>
  <si>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</si>
  <si>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</si>
  <si>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</si>
  <si>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</si>
  <si>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</si>
  <si>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</si>
  <si>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</si>
  <si>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</si>
  <si>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</si>
  <si>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</si>
  <si>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</si>
  <si>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</si>
  <si>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</si>
  <si>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</si>
  <si>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</si>
  <si>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</si>
  <si>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</si>
  <si>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</si>
  <si>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</si>
  <si>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</si>
  <si>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</si>
  <si>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</si>
  <si>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</si>
  <si>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</si>
  <si>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</si>
  <si>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</si>
  <si>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</si>
  <si>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</si>
  <si>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</si>
  <si>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</si>
  <si>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</si>
  <si>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</si>
  <si>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</si>
  <si>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</si>
  <si>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</si>
  <si>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</si>
  <si>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</si>
  <si>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</si>
  <si>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</si>
  <si>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</si>
  <si>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</si>
  <si>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</si>
  <si>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</si>
  <si>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</si>
  <si>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</si>
  <si>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</si>
  <si>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</si>
  <si>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</si>
  <si>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</si>
  <si>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</si>
  <si>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</si>
  <si>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</si>
  <si>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</si>
  <si>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</si>
  <si>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</si>
  <si>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</si>
  <si>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</si>
  <si>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</si>
  <si>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</si>
  <si>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</si>
  <si>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</si>
  <si>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</si>
  <si>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</si>
  <si>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</si>
  <si>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</si>
  <si>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</si>
  <si>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</si>
  <si>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</si>
  <si>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</si>
  <si>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</si>
  <si>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</si>
  <si>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</si>
  <si>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</si>
  <si>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</si>
  <si>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</si>
  <si>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</si>
  <si>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</si>
  <si>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</si>
  <si>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</si>
  <si>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</si>
  <si>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</si>
  <si>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</si>
  <si>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</si>
  <si>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</si>
  <si>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</si>
  <si>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</si>
  <si>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</si>
  <si>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</si>
  <si>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</si>
  <si>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</si>
  <si>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</si>
  <si>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</si>
  <si>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</si>
  <si>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</si>
  <si>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</si>
  <si>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</si>
  <si>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</si>
  <si>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</si>
  <si>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</si>
  <si>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</si>
  <si>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</si>
  <si>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</si>
  <si>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</si>
  <si>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</si>
  <si>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</si>
  <si>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</si>
  <si>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</si>
  <si>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</si>
  <si>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</si>
  <si>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</si>
  <si>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</si>
  <si>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</si>
  <si>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</si>
  <si>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</si>
  <si>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</si>
  <si>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</si>
  <si>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</si>
  <si>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</si>
  <si>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</si>
  <si>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</si>
  <si>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</si>
  <si>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</si>
  <si>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</si>
  <si>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</si>
  <si>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</si>
  <si>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</si>
  <si>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</si>
  <si>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</si>
  <si>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</si>
  <si>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</si>
  <si>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</si>
  <si>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</si>
  <si>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</si>
  <si>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</si>
  <si>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</si>
  <si>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</si>
  <si>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</si>
  <si>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</si>
  <si>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</si>
  <si>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</si>
  <si>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</si>
  <si>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</si>
  <si>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</si>
  <si>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</si>
  <si>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</si>
  <si>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</si>
  <si>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</si>
  <si>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</si>
  <si>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</si>
  <si>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</si>
  <si>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</si>
  <si>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</si>
  <si>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</si>
  <si>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</si>
  <si>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</si>
  <si>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</si>
  <si>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</si>
  <si>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</si>
  <si>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</si>
  <si>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</si>
  <si>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</si>
  <si>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</si>
  <si>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</si>
  <si>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</si>
  <si>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</si>
  <si>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</si>
  <si>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</si>
  <si>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</si>
  <si>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</si>
  <si>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</si>
  <si>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</si>
  <si>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</si>
  <si>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</si>
  <si>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</si>
  <si>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</si>
  <si>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</si>
  <si>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</si>
  <si>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</si>
  <si>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</si>
  <si>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</si>
  <si>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</si>
  <si>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</si>
  <si>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</si>
  <si>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</si>
  <si>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</si>
  <si>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</si>
  <si>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</si>
  <si>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</si>
  <si>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</si>
  <si>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</si>
  <si>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</si>
  <si>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</si>
  <si>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</si>
  <si>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</si>
  <si>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</si>
  <si>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</si>
  <si>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</si>
  <si>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</si>
  <si>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</si>
  <si>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</si>
  <si>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</si>
  <si>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</si>
  <si>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</si>
  <si>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</si>
  <si>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</si>
  <si>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</si>
  <si>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</si>
  <si>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</si>
  <si>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</si>
  <si>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</si>
  <si>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</si>
  <si>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</si>
  <si>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</si>
  <si>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</si>
  <si>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</si>
  <si>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</si>
  <si>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</si>
  <si>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</si>
  <si>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</si>
  <si>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</si>
  <si>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</si>
  <si>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</si>
  <si>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</si>
  <si>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</si>
  <si>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</si>
  <si>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</si>
  <si>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</si>
  <si>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</si>
  <si>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</si>
  <si>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</si>
  <si>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</si>
  <si>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</si>
  <si>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</si>
  <si>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</si>
  <si>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</si>
  <si>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</si>
  <si>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</si>
  <si>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</si>
  <si>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</si>
  <si>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</si>
  <si>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</si>
  <si>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</si>
  <si>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</si>
  <si>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</si>
  <si>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</si>
  <si>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</si>
  <si>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</si>
  <si>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</si>
  <si>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</si>
  <si>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</si>
  <si>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</si>
  <si>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</si>
  <si>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</si>
  <si>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</si>
  <si>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</si>
  <si>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</si>
  <si>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</si>
  <si>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</si>
  <si>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</si>
  <si>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</si>
  <si>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</si>
  <si>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</si>
  <si>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</si>
  <si>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</si>
  <si>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</si>
  <si>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</si>
  <si>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</si>
  <si>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</si>
  <si>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</si>
  <si>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</si>
  <si>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</si>
  <si>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</si>
  <si>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</si>
  <si>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</si>
  <si>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</si>
  <si>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</si>
  <si>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</si>
  <si>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</si>
  <si>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</si>
  <si>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</si>
  <si>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</si>
  <si>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</si>
  <si>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</si>
  <si>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</si>
  <si>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</si>
  <si>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</si>
  <si>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</si>
  <si>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</si>
  <si>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</si>
  <si>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</si>
  <si>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</si>
  <si>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</si>
  <si>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</si>
  <si>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</si>
  <si>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</si>
  <si>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</si>
  <si>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</si>
  <si>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</si>
  <si>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</si>
  <si>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</si>
  <si>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</si>
  <si>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</si>
  <si>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</si>
  <si>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</si>
  <si>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</si>
  <si>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</si>
  <si>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</si>
  <si>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</si>
  <si>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</si>
  <si>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</si>
  <si>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</si>
  <si>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</si>
  <si>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</si>
  <si>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</si>
  <si>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</si>
  <si>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</si>
  <si>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</si>
  <si>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</si>
  <si>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</si>
  <si>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</si>
  <si>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</si>
  <si>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</si>
  <si>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</si>
  <si>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</si>
  <si>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</si>
  <si>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</si>
  <si>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</si>
  <si>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</si>
  <si>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</si>
  <si>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</si>
  <si>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</si>
  <si>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</si>
  <si>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</si>
  <si>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</si>
  <si>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</si>
  <si>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</si>
  <si>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</si>
  <si>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</si>
  <si>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</si>
  <si>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</si>
  <si>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</si>
  <si>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</si>
  <si>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</si>
  <si>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</si>
  <si>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</si>
  <si>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</si>
  <si>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</si>
  <si>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</si>
  <si>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</si>
  <si>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</si>
  <si>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</si>
  <si>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</si>
  <si>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</si>
  <si>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</si>
  <si>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</si>
  <si>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</si>
  <si>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</si>
  <si>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</si>
  <si>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</si>
  <si>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</si>
  <si>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</si>
  <si>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</si>
  <si>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</si>
  <si>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</si>
  <si>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</si>
  <si>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</si>
  <si>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</si>
  <si>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</si>
  <si>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</si>
  <si>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</si>
  <si>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</si>
  <si>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</si>
  <si>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</si>
  <si>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</si>
  <si>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</si>
  <si>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</si>
  <si>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</si>
  <si>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</si>
  <si>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</si>
  <si>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</si>
  <si>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</si>
  <si>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</si>
  <si>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</si>
  <si>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</si>
  <si>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</si>
  <si>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</si>
  <si>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</si>
  <si>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</si>
  <si>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</si>
  <si>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</si>
  <si>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</si>
  <si>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</si>
  <si>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</si>
  <si>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</si>
  <si>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</si>
  <si>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</si>
  <si>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</si>
  <si>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</si>
  <si>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</si>
  <si>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</si>
  <si>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</si>
  <si>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</si>
  <si>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</si>
  <si>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</si>
  <si>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</si>
  <si>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</si>
  <si>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</si>
  <si>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</si>
  <si>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</si>
  <si>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</si>
  <si>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</si>
  <si>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</si>
  <si>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</si>
  <si>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</si>
  <si>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</si>
  <si>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</si>
  <si>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</si>
  <si>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</si>
  <si>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</si>
  <si>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</si>
  <si>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</si>
  <si>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</si>
  <si>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</si>
  <si>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</si>
  <si>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</si>
  <si>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</si>
  <si>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</si>
  <si>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</si>
  <si>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</si>
  <si>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</si>
  <si>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</si>
  <si>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</si>
  <si>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</si>
  <si>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</si>
  <si>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</si>
  <si>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</si>
  <si>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</si>
  <si>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</si>
  <si>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</si>
  <si>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</si>
  <si>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</si>
  <si>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</si>
  <si>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</si>
  <si>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</si>
  <si>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</si>
  <si>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</si>
  <si>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</si>
  <si>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</si>
  <si>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</si>
  <si>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</si>
  <si>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</si>
  <si>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</si>
  <si>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</si>
  <si>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</si>
  <si>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</si>
  <si>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</si>
  <si>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</si>
  <si>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</si>
  <si>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</si>
  <si>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</si>
  <si>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</si>
  <si>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</si>
  <si>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</si>
  <si>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</si>
  <si>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</si>
  <si>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</si>
  <si>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</si>
  <si>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</si>
  <si>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</si>
  <si>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</si>
  <si>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</si>
  <si>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</si>
  <si>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</si>
  <si>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</si>
  <si>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</si>
  <si>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</si>
  <si>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</si>
  <si>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</si>
  <si>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</si>
  <si>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</si>
  <si>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</si>
  <si>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</si>
  <si>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</si>
  <si>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</si>
  <si>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</si>
  <si>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</si>
  <si>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</si>
  <si>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</si>
  <si>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</si>
  <si>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</si>
  <si>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</si>
  <si>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</si>
  <si>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</si>
  <si>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</si>
  <si>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</si>
  <si>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</si>
  <si>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</si>
  <si>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</si>
  <si>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</si>
  <si>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</si>
  <si>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</si>
  <si>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</si>
  <si>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</si>
  <si>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</si>
  <si>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</si>
  <si>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</si>
  <si>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</si>
  <si>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</si>
  <si>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</si>
  <si>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</si>
  <si>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</si>
  <si>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</si>
  <si>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</si>
  <si>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</si>
  <si>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</si>
  <si>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</si>
  <si>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</si>
  <si>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</si>
  <si>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</si>
  <si>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</si>
  <si>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</si>
  <si>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</si>
  <si>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</si>
  <si>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</si>
  <si>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</si>
  <si>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</si>
  <si>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</si>
  <si>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</si>
  <si>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</si>
  <si>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</si>
  <si>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</si>
  <si>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</si>
  <si>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</si>
  <si>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</si>
  <si>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</si>
  <si>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</si>
  <si>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</si>
  <si>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</si>
  <si>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</si>
  <si>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</si>
  <si>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</si>
  <si>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</si>
  <si>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</si>
  <si>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</si>
  <si>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</si>
  <si>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</si>
  <si>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</si>
  <si>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</si>
  <si>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</si>
  <si>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</si>
  <si>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</si>
  <si>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</si>
  <si>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</si>
  <si>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</si>
  <si>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</si>
  <si>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</si>
  <si>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</si>
  <si>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</si>
  <si>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</si>
  <si>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</si>
  <si>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</si>
  <si>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</si>
  <si>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</si>
  <si>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</si>
  <si>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</si>
  <si>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</si>
  <si>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</si>
  <si>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</si>
  <si>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</si>
  <si>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</si>
  <si>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</si>
  <si>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</si>
  <si>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</si>
  <si>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</si>
  <si>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</si>
  <si>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</si>
  <si>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</si>
  <si>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</si>
  <si>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</si>
  <si>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</si>
  <si>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</si>
  <si>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</si>
  <si>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</si>
  <si>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</si>
  <si>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</si>
  <si>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</si>
  <si>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</si>
  <si>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</si>
  <si>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</si>
  <si>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</si>
  <si>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</si>
  <si>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</si>
  <si>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</si>
  <si>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</si>
  <si>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</si>
  <si>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</si>
  <si>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</si>
  <si>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</si>
  <si>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</si>
  <si>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</si>
  <si>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</si>
  <si>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</si>
  <si>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</si>
  <si>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</si>
  <si>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</si>
  <si>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</si>
  <si>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</si>
  <si>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</si>
  <si>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</si>
  <si>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</si>
  <si>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</si>
  <si>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</si>
  <si>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</si>
  <si>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</si>
  <si>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</si>
  <si>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</si>
  <si>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</si>
  <si>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</si>
  <si>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</si>
  <si>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</si>
  <si>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</si>
  <si>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</si>
  <si>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</si>
  <si>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</si>
  <si>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</si>
  <si>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</si>
  <si>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</si>
  <si>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</si>
  <si>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</si>
  <si>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</si>
  <si>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</si>
  <si>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</si>
  <si>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</si>
  <si>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</si>
  <si>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</si>
  <si>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</si>
  <si>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</si>
  <si>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</si>
  <si>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</si>
  <si>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</si>
  <si>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</si>
  <si>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</si>
  <si>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</si>
  <si>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</si>
  <si>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</si>
  <si>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</si>
  <si>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</si>
  <si>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</si>
  <si>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</si>
  <si>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</si>
  <si>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</si>
  <si>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</si>
  <si>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</si>
  <si>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</si>
  <si>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</si>
  <si>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</si>
  <si>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</si>
  <si>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</si>
  <si>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</si>
  <si>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</si>
  <si>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</si>
  <si>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</si>
  <si>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</si>
  <si>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</si>
  <si>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</si>
  <si>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</si>
  <si>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</si>
  <si>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</si>
  <si>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</si>
  <si>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</si>
  <si>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</si>
  <si>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</si>
  <si>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</si>
  <si>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</si>
  <si>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</si>
  <si>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</si>
  <si>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</si>
  <si>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</si>
  <si>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</si>
  <si>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</si>
  <si>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</si>
  <si>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</si>
  <si>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</si>
  <si>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</si>
  <si>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</si>
  <si>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</si>
  <si>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</si>
  <si>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</si>
  <si>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</si>
  <si>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</si>
  <si>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</si>
  <si>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</si>
  <si>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</si>
  <si>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</si>
  <si>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</si>
  <si>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</si>
  <si>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</si>
  <si>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</si>
  <si>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</si>
  <si>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</si>
  <si>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</si>
  <si>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</si>
  <si>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</si>
  <si>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</si>
  <si>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</si>
  <si>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</si>
  <si>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</si>
  <si>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</si>
  <si>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</si>
  <si>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</si>
  <si>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</si>
  <si>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</si>
  <si>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</si>
  <si>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</si>
  <si>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</si>
  <si>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</si>
  <si>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</si>
  <si>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</si>
  <si>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</si>
  <si>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</si>
  <si>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</si>
  <si>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</si>
  <si>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</si>
  <si>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</si>
  <si>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</si>
  <si>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</si>
  <si>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</si>
  <si>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</si>
  <si>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</si>
  <si>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</si>
  <si>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</si>
  <si>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</si>
  <si>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</si>
  <si>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</si>
  <si>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</si>
  <si>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</si>
  <si>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</si>
  <si>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</si>
  <si>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</si>
  <si>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</si>
  <si>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</si>
  <si>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</si>
  <si>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</si>
  <si>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</si>
  <si>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</si>
  <si>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</si>
  <si>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</si>
  <si>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</si>
  <si>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</si>
  <si>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</si>
  <si>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</si>
  <si>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</si>
  <si>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</si>
  <si>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</si>
  <si>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</si>
  <si>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</si>
  <si>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</si>
  <si>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</si>
  <si>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</si>
  <si>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</si>
  <si>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</si>
  <si>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</si>
  <si>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</si>
  <si>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</si>
  <si>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</si>
  <si>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</si>
  <si>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</si>
  <si>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</si>
  <si>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</si>
  <si>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</si>
  <si>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</si>
  <si>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</si>
  <si>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</si>
  <si>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</si>
  <si>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</si>
  <si>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</si>
  <si>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</si>
  <si>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</si>
  <si>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</si>
  <si>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</si>
  <si>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</si>
  <si>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</si>
  <si>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</si>
  <si>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</si>
  <si>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</si>
  <si>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</si>
  <si>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</si>
  <si>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</si>
  <si>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</si>
  <si>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</si>
  <si>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</si>
  <si>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</si>
  <si>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</si>
  <si>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</si>
  <si>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</si>
  <si>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</si>
  <si>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</si>
  <si>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</si>
  <si>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</si>
  <si>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</si>
  <si>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</si>
  <si>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</si>
  <si>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</si>
  <si>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</si>
  <si>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</si>
  <si>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</si>
  <si>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</si>
  <si>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</si>
  <si>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</si>
  <si>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</si>
  <si>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</si>
  <si>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</si>
  <si>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</si>
  <si>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</si>
  <si>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</si>
  <si>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</si>
  <si>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</si>
  <si>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</si>
  <si>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</si>
  <si>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</si>
  <si>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</si>
  <si>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</si>
  <si>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</si>
  <si>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</si>
  <si>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</si>
  <si>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</si>
  <si>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</si>
  <si>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</si>
  <si>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</si>
  <si>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</si>
  <si>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</si>
  <si>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</si>
  <si>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</si>
  <si>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</si>
  <si>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</si>
  <si>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</si>
  <si>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</si>
  <si>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</si>
  <si>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</si>
  <si>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</si>
  <si>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</si>
  <si>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</si>
  <si>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</si>
  <si>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</si>
  <si>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</si>
  <si>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</si>
  <si>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</si>
  <si>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</si>
  <si>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</si>
  <si>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</si>
  <si>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</si>
  <si>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</si>
  <si>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</si>
  <si>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</si>
  <si>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</si>
  <si>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</si>
  <si>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</si>
  <si>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</si>
  <si>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</si>
  <si>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</si>
  <si>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</si>
  <si>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</si>
  <si>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</si>
  <si>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</si>
  <si>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</si>
  <si>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</si>
  <si>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</si>
  <si>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</si>
  <si>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</si>
  <si>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</si>
  <si>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</si>
  <si>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</si>
  <si>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</si>
  <si>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</si>
  <si>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</si>
  <si>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</si>
  <si>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</si>
  <si>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</si>
  <si>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</si>
  <si>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</si>
  <si>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</si>
  <si>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</si>
  <si>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</si>
  <si>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</si>
  <si>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</si>
  <si>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</si>
  <si>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</si>
  <si>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</si>
  <si>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</si>
  <si>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</si>
  <si>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</si>
  <si>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</si>
  <si>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</si>
  <si>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</si>
  <si>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</si>
  <si>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</si>
  <si>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</si>
  <si>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</si>
  <si>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</si>
  <si>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</si>
  <si>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</si>
  <si>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</si>
  <si>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</si>
  <si>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</si>
  <si>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</si>
  <si>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</si>
  <si>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</si>
  <si>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</si>
  <si>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</si>
  <si>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</si>
  <si>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</si>
  <si>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</si>
  <si>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</si>
  <si>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</si>
  <si>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</si>
  <si>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</si>
  <si>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</si>
  <si>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</si>
  <si>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</si>
  <si>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</si>
  <si>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</si>
  <si>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</si>
  <si>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</si>
  <si>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</si>
  <si>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</si>
  <si>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</si>
  <si>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</si>
  <si>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</si>
  <si>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</si>
  <si>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</si>
  <si>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</si>
  <si>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</si>
  <si>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</si>
  <si>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</si>
  <si>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</si>
  <si>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</si>
  <si>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</si>
  <si>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</si>
  <si>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</si>
  <si>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</si>
  <si>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</si>
  <si>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</si>
  <si>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</si>
  <si>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</si>
  <si>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</si>
  <si>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</si>
  <si>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</si>
  <si>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</si>
  <si>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</si>
  <si>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</si>
  <si>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</si>
  <si>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</si>
  <si>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</si>
  <si>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</si>
  <si>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</si>
  <si>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</si>
  <si>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</si>
  <si>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</si>
  <si>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</si>
  <si>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</si>
  <si>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</si>
  <si>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</si>
  <si>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</si>
  <si>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</si>
  <si>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</si>
  <si>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</si>
  <si>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</si>
  <si>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</si>
  <si>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</si>
  <si>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</si>
  <si>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</si>
  <si>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</si>
  <si>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</si>
  <si>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</si>
  <si>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</si>
  <si>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</si>
  <si>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</si>
  <si>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</si>
  <si>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</si>
  <si>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</si>
  <si>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</si>
  <si>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</si>
  <si>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</si>
  <si>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</si>
  <si>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</si>
  <si>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</si>
  <si>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</si>
  <si>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</si>
  <si>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</si>
  <si>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</si>
  <si>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</si>
  <si>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</si>
  <si>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</si>
  <si>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</si>
  <si>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</si>
  <si>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</si>
  <si>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</si>
  <si>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</si>
  <si>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</si>
  <si>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</si>
  <si>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</si>
  <si>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</si>
  <si>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</si>
  <si>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</si>
  <si>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</si>
  <si>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</si>
  <si>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</si>
  <si>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</si>
  <si>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</si>
  <si>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</si>
  <si>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</si>
  <si>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</si>
  <si>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</si>
  <si>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</si>
  <si>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</si>
  <si>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</si>
  <si>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</si>
  <si>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</si>
  <si>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</si>
  <si>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</si>
  <si>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</si>
  <si>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</si>
  <si>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</si>
  <si>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</si>
  <si>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</si>
  <si>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</si>
  <si>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</si>
  <si>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</si>
  <si>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</si>
  <si>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</si>
  <si>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</si>
  <si>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</si>
  <si>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</si>
  <si>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</si>
  <si>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</si>
  <si>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</si>
  <si>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</si>
  <si>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</si>
  <si>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</si>
  <si>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</si>
  <si>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</si>
  <si>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</si>
  <si>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</si>
  <si>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</si>
  <si>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</si>
  <si>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</si>
  <si>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</si>
  <si>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</si>
  <si>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</si>
  <si>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</si>
  <si>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</si>
  <si>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</si>
  <si>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</si>
  <si>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</si>
  <si>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</si>
  <si>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</si>
  <si>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</si>
  <si>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</si>
  <si>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</si>
  <si>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</si>
  <si>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</si>
  <si>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</si>
  <si>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</si>
  <si>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</si>
  <si>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</si>
  <si>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</si>
  <si>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</si>
  <si>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</si>
  <si>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</si>
  <si>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</si>
  <si>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</si>
  <si>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</si>
  <si>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</si>
  <si>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</si>
  <si>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</si>
  <si>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</si>
  <si>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</si>
  <si>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</si>
  <si>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</si>
  <si>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</si>
  <si>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</si>
  <si>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</si>
  <si>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</si>
  <si>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</si>
  <si>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</si>
  <si>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</si>
  <si>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</si>
  <si>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</si>
  <si>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</si>
  <si>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</si>
  <si>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</si>
  <si>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</si>
  <si>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</si>
  <si>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</si>
  <si>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</si>
  <si>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</si>
  <si>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</si>
  <si>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</si>
  <si>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</si>
  <si>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</si>
  <si>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</si>
  <si>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</si>
  <si>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</si>
  <si>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</si>
  <si>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</si>
  <si>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</si>
  <si>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</si>
  <si>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</si>
  <si>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</si>
  <si>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</si>
  <si>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</si>
  <si>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</si>
  <si>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</si>
  <si>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</si>
  <si>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</si>
  <si>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</si>
  <si>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</si>
  <si>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</si>
  <si>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</si>
  <si>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</si>
  <si>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</si>
  <si>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</si>
  <si>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</si>
  <si>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</si>
  <si>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</si>
  <si>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</si>
  <si>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</si>
  <si>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</si>
  <si>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</si>
  <si>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</si>
  <si>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</si>
  <si>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</si>
  <si>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</si>
  <si>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</si>
  <si>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</si>
  <si>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</si>
  <si>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</si>
  <si>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</si>
  <si>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</si>
  <si>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</si>
  <si>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</si>
  <si>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</si>
  <si>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</si>
  <si>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</si>
  <si>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</si>
  <si>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</si>
  <si>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</si>
  <si>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</si>
  <si>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</si>
  <si>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</si>
  <si>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</si>
  <si>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</si>
  <si>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</si>
  <si>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</si>
  <si>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</si>
  <si>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</si>
  <si>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</si>
  <si>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</si>
  <si>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</si>
  <si>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</si>
  <si>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</si>
  <si>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</si>
  <si>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</si>
  <si>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</si>
  <si>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</si>
  <si>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</si>
  <si>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</si>
  <si>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</si>
  <si>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</si>
  <si>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</si>
  <si>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</si>
  <si>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</si>
  <si>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</si>
  <si>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</si>
  <si>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</si>
  <si>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</si>
  <si>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</si>
  <si>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</si>
  <si>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</si>
  <si>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</si>
  <si>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</si>
  <si>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</si>
  <si>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</si>
  <si>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</si>
  <si>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</si>
  <si>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</si>
  <si>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</si>
  <si>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</si>
  <si>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</si>
  <si>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</si>
  <si>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</si>
  <si>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</si>
  <si>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</si>
  <si>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</si>
  <si>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</si>
  <si>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</si>
  <si>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</si>
  <si>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</si>
  <si>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</si>
  <si>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</si>
  <si>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</si>
  <si>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</si>
  <si>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</si>
  <si>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</si>
  <si>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</si>
  <si>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</si>
  <si>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</si>
  <si>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</si>
  <si>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</si>
  <si>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</si>
  <si>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</si>
  <si>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</si>
  <si>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</si>
  <si>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</si>
  <si>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</si>
  <si>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</si>
  <si>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</si>
  <si>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</si>
  <si>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</si>
  <si>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</si>
  <si>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</si>
  <si>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</si>
  <si>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</si>
  <si>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</si>
  <si>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</si>
  <si>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</si>
  <si>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</si>
  <si>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</si>
  <si>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</si>
  <si>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</si>
  <si>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</si>
  <si>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</si>
  <si>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</si>
  <si>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</si>
  <si>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</si>
  <si>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</si>
  <si>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</si>
  <si>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</si>
  <si>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</si>
  <si>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</si>
  <si>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</si>
  <si>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</si>
  <si>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</si>
  <si>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</si>
  <si>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</si>
  <si>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</si>
  <si>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</si>
  <si>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</si>
  <si>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</si>
  <si>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</si>
  <si>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</si>
  <si>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</si>
  <si>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</si>
  <si>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</si>
  <si>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</si>
  <si>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</si>
  <si>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</si>
  <si>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</si>
  <si>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</si>
  <si>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</si>
  <si>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</si>
  <si>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</si>
  <si>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</si>
  <si>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</si>
  <si>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</si>
  <si>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</si>
  <si>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</si>
  <si>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</si>
  <si>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</si>
  <si>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</si>
  <si>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</si>
  <si>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</si>
  <si>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</si>
  <si>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</si>
  <si>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</si>
  <si>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</si>
  <si>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</si>
  <si>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</si>
  <si>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</si>
  <si>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</si>
  <si>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</si>
  <si>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</si>
  <si>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</si>
  <si>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</si>
  <si>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</si>
  <si>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</si>
  <si>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</si>
  <si>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</si>
  <si>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</si>
  <si>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</si>
  <si>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</si>
  <si>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</si>
  <si>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</si>
  <si>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</si>
  <si>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</si>
  <si>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</si>
  <si>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</si>
  <si>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</si>
  <si>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</si>
  <si>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</si>
  <si>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</si>
  <si>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</si>
  <si>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</si>
  <si>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</si>
  <si>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</si>
  <si>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</si>
  <si>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</si>
  <si>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</si>
  <si>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</si>
  <si>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</si>
  <si>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</si>
  <si>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</si>
  <si>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</si>
  <si>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</si>
  <si>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</si>
  <si>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</si>
  <si>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</si>
  <si>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</si>
  <si>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</si>
  <si>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</si>
  <si>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</si>
  <si>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</si>
  <si>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</si>
  <si>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</si>
  <si>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</si>
  <si>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</si>
  <si>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</si>
  <si>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</si>
  <si>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</si>
  <si>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</si>
  <si>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</si>
  <si>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</si>
  <si>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</si>
  <si>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</si>
  <si>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</si>
  <si>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</si>
  <si>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</si>
  <si>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</si>
  <si>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</si>
  <si>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</si>
  <si>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</si>
  <si>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</si>
  <si>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</si>
  <si>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</si>
  <si>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</si>
  <si>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</si>
  <si>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</si>
  <si>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</si>
  <si>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</si>
  <si>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</si>
  <si>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</si>
  <si>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</si>
  <si>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</si>
  <si>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</si>
  <si>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</si>
  <si>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</si>
  <si>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</si>
  <si>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</si>
  <si>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</si>
  <si>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</si>
  <si>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</si>
  <si>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</si>
  <si>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</si>
  <si>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</si>
  <si>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</si>
  <si>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</si>
  <si>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</si>
  <si>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</si>
  <si>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</si>
  <si>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</si>
  <si>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</si>
  <si>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</si>
  <si>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</si>
  <si>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</si>
  <si>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</si>
  <si>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</si>
  <si>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</si>
  <si>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</si>
  <si>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</si>
  <si>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</si>
  <si>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</si>
  <si>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</si>
  <si>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</si>
  <si>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</si>
  <si>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</si>
  <si>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</si>
  <si>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</si>
  <si>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</si>
  <si>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</si>
  <si>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</si>
  <si>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</si>
  <si>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</si>
  <si>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</si>
  <si>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</si>
  <si>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</si>
  <si>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</si>
  <si>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</si>
  <si>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</si>
  <si>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</si>
  <si>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</si>
  <si>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</si>
  <si>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</si>
  <si>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</si>
  <si>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</si>
  <si>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</si>
  <si>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</si>
  <si>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</si>
  <si>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</si>
  <si>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</si>
  <si>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</si>
  <si>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</si>
  <si>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</si>
  <si>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</si>
  <si>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</si>
  <si>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</si>
  <si>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</si>
  <si>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</si>
  <si>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</si>
  <si>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</si>
  <si>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</si>
  <si>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</si>
  <si>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</si>
  <si>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</si>
  <si>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</si>
  <si>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</si>
  <si>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</si>
  <si>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</si>
  <si>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</si>
  <si>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</si>
  <si>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</si>
  <si>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</si>
  <si>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</si>
  <si>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</si>
  <si>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</si>
  <si>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</si>
  <si>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</si>
  <si>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</si>
  <si>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</si>
  <si>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</si>
  <si>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</si>
  <si>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</si>
  <si>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</si>
  <si>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</si>
  <si>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</si>
  <si>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</si>
  <si>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</si>
  <si>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</si>
  <si>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</si>
  <si>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</si>
  <si>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</si>
  <si>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</si>
  <si>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</si>
  <si>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</si>
  <si>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</si>
  <si>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</si>
  <si>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</si>
  <si>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</si>
  <si>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</si>
  <si>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</si>
  <si>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</si>
  <si>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</si>
  <si>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</si>
  <si>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</si>
  <si>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</si>
  <si>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</si>
  <si>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</si>
  <si>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</si>
  <si>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</si>
  <si>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</si>
  <si>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</si>
  <si>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</si>
  <si>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</si>
  <si>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</si>
  <si>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</si>
  <si>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</si>
  <si>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</si>
  <si>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</si>
  <si>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</si>
  <si>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</si>
  <si>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</si>
  <si>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</si>
  <si>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</si>
  <si>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</si>
  <si>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</si>
  <si>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</si>
  <si>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</si>
  <si>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</si>
  <si>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</si>
  <si>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</si>
  <si>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</si>
  <si>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</si>
  <si>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</si>
  <si>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</si>
  <si>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</si>
  <si>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</si>
  <si>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</si>
  <si>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</si>
  <si>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</si>
  <si>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</si>
  <si>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</si>
  <si>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</si>
  <si>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</si>
  <si>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</si>
  <si>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</si>
  <si>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</si>
  <si>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</si>
  <si>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</si>
  <si>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</si>
  <si>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</si>
  <si>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</si>
  <si>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</si>
  <si>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</si>
  <si>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</si>
  <si>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</si>
  <si>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</si>
  <si>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</si>
  <si>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</si>
  <si>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</si>
  <si>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</si>
  <si>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</si>
  <si>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</si>
  <si>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</si>
  <si>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</si>
  <si>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</si>
  <si>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</si>
  <si>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</si>
  <si>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</si>
  <si>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</si>
  <si>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</si>
  <si>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</si>
  <si>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</si>
  <si>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</si>
  <si>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</si>
  <si>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</si>
  <si>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</si>
  <si>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</si>
  <si>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</si>
  <si>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</si>
  <si>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</si>
  <si>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</si>
  <si>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</si>
  <si>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</si>
  <si>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</si>
  <si>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</si>
  <si>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</si>
  <si>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</si>
  <si>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</si>
  <si>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</si>
  <si>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</si>
  <si>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</si>
  <si>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</si>
  <si>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</si>
  <si>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</si>
  <si>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</si>
  <si>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</si>
  <si>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</si>
  <si>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</si>
  <si>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</si>
  <si>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</si>
  <si>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</si>
  <si>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</si>
  <si>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</si>
  <si>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</si>
  <si>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</si>
  <si>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</si>
  <si>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</si>
  <si>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</si>
  <si>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</si>
  <si>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</si>
  <si>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</si>
  <si>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</si>
  <si>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</si>
  <si>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</si>
  <si>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</si>
  <si>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</si>
  <si>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</si>
  <si>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</si>
  <si>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</si>
  <si>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</si>
  <si>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</si>
  <si>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</si>
  <si>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</si>
  <si>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</si>
  <si>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</si>
  <si>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</si>
  <si>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</si>
  <si>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</si>
  <si>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</si>
  <si>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</si>
  <si>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</si>
  <si>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</si>
  <si>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</si>
  <si>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</si>
  <si>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</si>
  <si>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</si>
  <si>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</si>
  <si>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</si>
  <si>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</si>
  <si>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</si>
  <si>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</si>
  <si>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</si>
  <si>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</si>
  <si>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</si>
  <si>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</si>
  <si>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</si>
  <si>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</si>
  <si>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</si>
  <si>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</si>
  <si>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</si>
  <si>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</si>
  <si>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</si>
  <si>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</si>
  <si>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</si>
  <si>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</si>
  <si>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</si>
  <si>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</si>
  <si>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</si>
  <si>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</si>
  <si>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</si>
  <si>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</si>
  <si>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</si>
  <si>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</si>
  <si>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</si>
  <si>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</si>
  <si>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</si>
  <si>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</si>
  <si>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</si>
  <si>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</si>
  <si>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</si>
  <si>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</si>
  <si>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</si>
  <si>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</si>
  <si>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</si>
  <si>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</si>
  <si>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</si>
  <si>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</si>
  <si>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</si>
  <si>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</si>
  <si>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</si>
  <si>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</si>
  <si>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</si>
  <si>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</si>
  <si>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</si>
  <si>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</si>
  <si>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</si>
  <si>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</si>
  <si>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</si>
  <si>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</si>
  <si>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</si>
  <si>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</si>
  <si>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</si>
  <si>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</si>
  <si>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</si>
  <si>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</si>
  <si>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</si>
  <si>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</si>
  <si>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</si>
  <si>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</si>
  <si>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</si>
  <si>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</si>
  <si>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</si>
  <si>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</si>
  <si>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</si>
  <si>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</si>
  <si>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</si>
  <si>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</si>
  <si>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</si>
  <si>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</si>
  <si>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</si>
  <si>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</si>
  <si>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</si>
  <si>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</si>
  <si>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</si>
  <si>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</si>
  <si>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</si>
  <si>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</si>
  <si>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</si>
  <si>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</si>
  <si>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</si>
  <si>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</si>
  <si>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</si>
  <si>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</si>
  <si>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</si>
  <si>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</si>
  <si>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</si>
  <si>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</si>
  <si>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</si>
  <si>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</si>
  <si>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</si>
  <si>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</si>
  <si>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</si>
  <si>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</si>
  <si>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</si>
  <si>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</si>
  <si>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</si>
  <si>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</si>
  <si>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</si>
  <si>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</si>
  <si>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</si>
  <si>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</si>
  <si>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</si>
  <si>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</si>
  <si>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</si>
  <si>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</si>
  <si>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</si>
  <si>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</si>
  <si>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</si>
  <si>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</si>
  <si>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</si>
  <si>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</si>
  <si>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</si>
  <si>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</si>
  <si>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</si>
  <si>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</si>
  <si>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</si>
  <si>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</si>
  <si>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</si>
  <si>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</si>
  <si>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</si>
  <si>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</si>
  <si>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</si>
  <si>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</si>
  <si>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</si>
  <si>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</si>
  <si>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</si>
  <si>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</si>
  <si>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</si>
  <si>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</si>
  <si>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</si>
  <si>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</si>
  <si>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</si>
  <si>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</si>
  <si>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</si>
  <si>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</si>
  <si>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</si>
  <si>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</si>
  <si>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</si>
  <si>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</si>
  <si>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</si>
  <si>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</si>
  <si>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</si>
  <si>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</si>
  <si>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</si>
  <si>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</si>
  <si>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</si>
  <si>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</si>
  <si>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</si>
  <si>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</si>
  <si>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</si>
  <si>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</si>
  <si>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</si>
  <si>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</si>
  <si>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</si>
  <si>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</si>
  <si>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</si>
  <si>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</si>
  <si>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</si>
  <si>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</si>
  <si>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</si>
  <si>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</si>
  <si>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</si>
  <si>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</si>
  <si>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</si>
  <si>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</si>
  <si>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</si>
  <si>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</si>
  <si>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</si>
  <si>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</si>
  <si>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</si>
  <si>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</si>
  <si>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</si>
  <si>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</si>
  <si>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</si>
  <si>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</si>
  <si>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</si>
  <si>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</si>
  <si>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</si>
  <si>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</si>
  <si>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</si>
  <si>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</si>
  <si>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</si>
  <si>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</si>
  <si>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</si>
  <si>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</si>
  <si>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</si>
  <si>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</si>
  <si>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</si>
  <si>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</si>
  <si>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</si>
  <si>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</si>
  <si>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</si>
  <si>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</si>
  <si>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</si>
  <si>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</si>
  <si>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</si>
  <si>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</si>
  <si>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</si>
  <si>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</si>
  <si>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</si>
  <si>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</si>
  <si>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</si>
  <si>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</si>
  <si>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</si>
  <si>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</si>
  <si>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</si>
  <si>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</si>
  <si>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</si>
  <si>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</si>
  <si>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</si>
  <si>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</si>
  <si>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</si>
  <si>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</si>
  <si>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</si>
  <si>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</si>
  <si>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</si>
  <si>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</si>
  <si>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</si>
  <si>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</si>
  <si>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</si>
  <si>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</si>
  <si>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</si>
  <si>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</si>
  <si>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</si>
  <si>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</si>
  <si>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</si>
  <si>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</si>
  <si>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</si>
  <si>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</si>
  <si>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</si>
  <si>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</si>
  <si>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</si>
  <si>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</si>
  <si>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</si>
  <si>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</si>
  <si>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</si>
  <si>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</si>
  <si>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</si>
  <si>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</si>
  <si>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</si>
  <si>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</si>
  <si>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</si>
  <si>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</si>
  <si>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</si>
  <si>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</si>
  <si>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</si>
  <si>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</si>
  <si>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</si>
  <si>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</si>
  <si>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</si>
  <si>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</si>
  <si>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</si>
  <si>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</si>
  <si>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</si>
  <si>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</si>
  <si>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</si>
  <si>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</si>
  <si>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</si>
  <si>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</si>
  <si>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</si>
  <si>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</si>
  <si>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</si>
  <si>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</si>
  <si>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</si>
  <si>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</si>
  <si>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</si>
  <si>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</si>
  <si>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</si>
  <si>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</si>
  <si>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</si>
  <si>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</si>
  <si>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</si>
  <si>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</si>
  <si>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</si>
  <si>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</si>
  <si>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</si>
  <si>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</si>
  <si>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</si>
  <si>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</si>
  <si>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</si>
  <si>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</si>
  <si>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</si>
  <si>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</si>
  <si>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</si>
  <si>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</si>
  <si>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</si>
  <si>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</si>
  <si>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</si>
  <si>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</si>
  <si>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</si>
  <si>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</si>
  <si>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</si>
  <si>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</si>
  <si>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</si>
  <si>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</si>
  <si>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</si>
  <si>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</si>
  <si>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</si>
  <si>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</si>
  <si>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</si>
  <si>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</si>
  <si>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</si>
  <si>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</si>
  <si>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</si>
  <si>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</si>
  <si>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</si>
  <si>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</si>
  <si>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</si>
  <si>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</si>
  <si>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</si>
  <si>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</si>
  <si>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</si>
  <si>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</si>
  <si>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</si>
  <si>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</si>
  <si>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</si>
  <si>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</si>
  <si>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</si>
  <si>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</si>
  <si>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</si>
  <si>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</si>
  <si>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</si>
  <si>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</si>
  <si>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</si>
  <si>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</si>
  <si>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</si>
  <si>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</si>
  <si>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</si>
  <si>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</si>
  <si>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</si>
  <si>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</si>
  <si>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</si>
  <si>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</si>
  <si>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</si>
  <si>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</si>
  <si>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</si>
  <si>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</si>
  <si>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</si>
  <si>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</si>
  <si>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</si>
  <si>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</si>
  <si>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</si>
  <si>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</si>
  <si>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</si>
  <si>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</si>
  <si>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</si>
  <si>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</si>
  <si>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</si>
  <si>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</si>
  <si>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</si>
  <si>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</si>
  <si>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</si>
  <si>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</si>
  <si>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</si>
  <si>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</si>
  <si>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</si>
  <si>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</si>
  <si>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</si>
  <si>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</si>
  <si>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</si>
  <si>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</si>
  <si>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</si>
  <si>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</si>
  <si>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</si>
  <si>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</si>
  <si>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</si>
  <si>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</si>
  <si>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</si>
  <si>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</si>
  <si>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</si>
  <si>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</si>
  <si>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</si>
  <si>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</si>
  <si>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</si>
  <si>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</si>
  <si>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</si>
  <si>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</si>
  <si>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</si>
  <si>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</si>
  <si>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</si>
  <si>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</si>
  <si>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</si>
  <si>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</si>
  <si>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</si>
  <si>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</si>
  <si>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</si>
  <si>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</si>
  <si>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</si>
  <si>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</si>
  <si>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</si>
  <si>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</si>
  <si>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</si>
  <si>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</si>
  <si>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</si>
  <si>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</si>
  <si>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</si>
  <si>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</si>
  <si>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</si>
  <si>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</si>
  <si>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</si>
  <si>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</si>
  <si>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</si>
  <si>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</si>
  <si>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</si>
  <si>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</si>
  <si>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</si>
  <si>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</si>
  <si>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</si>
  <si>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</si>
  <si>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</si>
  <si>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</si>
  <si>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</si>
  <si>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</si>
  <si>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</si>
  <si>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</si>
  <si>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</si>
  <si>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</si>
  <si>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</si>
  <si>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</si>
  <si>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</si>
  <si>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</si>
  <si>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</si>
  <si>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</si>
  <si>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</si>
  <si>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</si>
  <si>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</si>
  <si>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</si>
  <si>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</si>
  <si>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</si>
  <si>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</si>
  <si>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</si>
  <si>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</si>
  <si>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</si>
  <si>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</si>
  <si>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</si>
  <si>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</si>
  <si>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</si>
  <si>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</si>
  <si>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</si>
  <si>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</si>
  <si>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</si>
  <si>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</si>
  <si>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</si>
  <si>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</si>
  <si>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</si>
  <si>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</si>
  <si>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</si>
  <si>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</si>
  <si>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</si>
  <si>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</si>
  <si>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</si>
  <si>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</si>
  <si>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</si>
  <si>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</si>
  <si>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</si>
  <si>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</si>
  <si>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</si>
  <si>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</si>
  <si>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</si>
  <si>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</si>
  <si>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</si>
  <si>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</si>
  <si>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</si>
  <si>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</si>
  <si>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</si>
  <si>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</si>
  <si>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</si>
  <si>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</si>
  <si>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</si>
  <si>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</si>
  <si>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</si>
  <si>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</si>
  <si>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</si>
  <si>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</si>
  <si>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</si>
  <si>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</si>
  <si>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</si>
  <si>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</si>
  <si>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</si>
  <si>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</si>
  <si>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</si>
  <si>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</si>
  <si>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</si>
  <si>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</si>
  <si>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</si>
  <si>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</si>
  <si>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</si>
  <si>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</si>
  <si>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</si>
  <si>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</si>
  <si>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</si>
  <si>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</si>
  <si>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</si>
  <si>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</si>
  <si>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</si>
  <si>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</si>
  <si>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</si>
  <si>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</si>
  <si>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</si>
  <si>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</si>
  <si>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</si>
  <si>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</si>
  <si>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</si>
  <si>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</si>
  <si>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</si>
  <si>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</si>
  <si>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</si>
  <si>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</si>
  <si>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</si>
  <si>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</si>
  <si>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</si>
  <si>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</si>
  <si>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</si>
  <si>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</si>
  <si>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</si>
  <si>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</si>
  <si>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</si>
  <si>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</si>
  <si>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</si>
  <si>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</si>
  <si>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</si>
  <si>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</si>
  <si>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</si>
  <si>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</si>
  <si>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</si>
  <si>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</si>
  <si>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</si>
  <si>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</si>
  <si>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</si>
  <si>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</si>
  <si>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</si>
  <si>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</si>
  <si>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</si>
  <si>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</si>
  <si>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</si>
  <si>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</si>
  <si>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</si>
  <si>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</si>
  <si>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</si>
  <si>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</si>
  <si>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</si>
  <si>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</si>
  <si>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</si>
  <si>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</si>
  <si>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</si>
  <si>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</si>
  <si>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</si>
  <si>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</si>
  <si>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</si>
  <si>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</si>
  <si>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</si>
  <si>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</si>
  <si>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</si>
  <si>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</si>
  <si>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</si>
  <si>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</si>
  <si>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</si>
  <si>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</si>
  <si>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</si>
  <si>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</si>
  <si>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</si>
  <si>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</si>
  <si>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</si>
  <si>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</si>
  <si>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</si>
  <si>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</si>
  <si>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</si>
  <si>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</si>
  <si>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</si>
  <si>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</si>
  <si>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</si>
  <si>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</si>
  <si>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</si>
  <si>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</si>
  <si>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</si>
  <si>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</si>
  <si>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</si>
  <si>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</si>
  <si>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</si>
  <si>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</si>
  <si>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</si>
  <si>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</si>
  <si>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</si>
  <si>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</si>
  <si>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</si>
  <si>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</si>
  <si>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</si>
  <si>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</si>
  <si>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</si>
  <si>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</si>
  <si>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</si>
  <si>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</si>
  <si>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</si>
  <si>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</si>
  <si>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</si>
  <si>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</si>
  <si>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</si>
  <si>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</si>
  <si>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</si>
  <si>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</si>
  <si>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</si>
  <si>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</si>
  <si>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</si>
  <si>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</si>
  <si>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</si>
  <si>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</si>
  <si>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</si>
  <si>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</si>
  <si>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</si>
  <si>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</si>
  <si>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</si>
  <si>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</si>
  <si>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</si>
  <si>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</si>
  <si>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</si>
  <si>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</si>
  <si>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</si>
  <si>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</si>
  <si>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</si>
  <si>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</si>
  <si>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</si>
  <si>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</si>
  <si>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</si>
  <si>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</si>
  <si>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</si>
  <si>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</si>
  <si>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</si>
  <si>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</si>
  <si>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</si>
  <si>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</si>
  <si>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</si>
  <si>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</si>
  <si>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</si>
  <si>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</si>
  <si>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</si>
  <si>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</si>
  <si>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</si>
  <si>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</si>
  <si>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</si>
  <si>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</si>
  <si>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</si>
  <si>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</si>
  <si>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</si>
  <si>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</si>
  <si>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</si>
  <si>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</si>
  <si>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</si>
  <si>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</si>
  <si>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</si>
  <si>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</si>
  <si>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</si>
  <si>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</si>
  <si>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</si>
  <si>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</si>
  <si>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</si>
  <si>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</si>
  <si>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</si>
  <si>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</si>
  <si>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</si>
  <si>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</si>
  <si>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</si>
  <si>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</si>
  <si>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</si>
  <si>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</si>
  <si>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</si>
  <si>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</si>
  <si>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</si>
  <si>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</si>
  <si>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</si>
  <si>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</si>
  <si>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</si>
  <si>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</si>
  <si>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</si>
  <si>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</si>
  <si>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</si>
  <si>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</si>
  <si>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</si>
  <si>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</si>
  <si>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</si>
  <si>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</si>
  <si>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</si>
  <si>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</si>
  <si>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</si>
  <si>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</si>
  <si>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</si>
  <si>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</si>
  <si>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</si>
  <si>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</si>
  <si>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</si>
  <si>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</si>
  <si>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</si>
  <si>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</si>
  <si>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</si>
  <si>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</si>
  <si>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</si>
  <si>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</si>
  <si>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</si>
  <si>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</si>
  <si>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</si>
  <si>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</si>
  <si>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</si>
  <si>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</si>
  <si>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</si>
  <si>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</si>
  <si>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</si>
  <si>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</si>
  <si>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</si>
  <si>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</si>
  <si>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</si>
  <si>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</si>
  <si>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</si>
  <si>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</si>
  <si>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</si>
  <si>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</si>
  <si>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</si>
  <si>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</si>
  <si>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</si>
  <si>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</si>
  <si>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</si>
  <si>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</si>
  <si>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</si>
  <si>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</si>
  <si>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</si>
  <si>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</si>
  <si>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</si>
  <si>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</si>
  <si>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</si>
  <si>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</si>
  <si>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</si>
  <si>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</si>
  <si>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</si>
  <si>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</si>
  <si>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</si>
  <si>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</si>
  <si>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</si>
  <si>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</si>
  <si>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</si>
  <si>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</si>
  <si>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</si>
  <si>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</si>
  <si>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</si>
  <si>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</si>
  <si>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</si>
  <si>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</si>
  <si>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</si>
  <si>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</si>
  <si>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</si>
  <si>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</si>
  <si>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</si>
  <si>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</si>
  <si>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</si>
  <si>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</si>
  <si>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</si>
  <si>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</si>
  <si>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</si>
  <si>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</si>
  <si>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</si>
  <si>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</si>
  <si>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</si>
  <si>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</si>
  <si>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</si>
  <si>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</si>
  <si>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</si>
  <si>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</si>
  <si>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</si>
  <si>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</si>
  <si>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</si>
  <si>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</si>
  <si>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</si>
  <si>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</si>
  <si>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</si>
  <si>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</si>
  <si>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</si>
  <si>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</si>
  <si>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</si>
  <si>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</si>
  <si>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</si>
  <si>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</si>
  <si>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</si>
  <si>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</si>
  <si>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</si>
  <si>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</si>
  <si>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</si>
  <si>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</si>
  <si>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</si>
  <si>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</si>
  <si>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</si>
  <si>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</si>
  <si>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</si>
  <si>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</si>
  <si>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</si>
  <si>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</si>
  <si>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</si>
  <si>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</si>
  <si>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</si>
  <si>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</si>
  <si>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</si>
  <si>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</si>
  <si>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</si>
  <si>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</si>
  <si>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</si>
  <si>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</si>
  <si>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</si>
  <si>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</si>
  <si>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</si>
  <si>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</si>
  <si>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</si>
  <si>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</si>
  <si>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</si>
  <si>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</si>
  <si>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</si>
  <si>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</si>
  <si>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</si>
  <si>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</si>
  <si>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</si>
  <si>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</si>
  <si>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</si>
  <si>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</si>
  <si>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</si>
  <si>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</si>
  <si>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</si>
  <si>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</si>
  <si>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</si>
  <si>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</si>
  <si>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</si>
  <si>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</si>
  <si>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</si>
  <si>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</si>
  <si>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</si>
  <si>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</si>
  <si>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</si>
  <si>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</si>
  <si>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</si>
  <si>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</si>
  <si>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</si>
  <si>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</si>
  <si>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</si>
  <si>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</si>
  <si>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</si>
  <si>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</si>
  <si>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</si>
  <si>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</si>
  <si>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</si>
  <si>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</si>
  <si>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</si>
  <si>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</si>
  <si>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</si>
  <si>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</si>
  <si>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</si>
  <si>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</si>
  <si>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</si>
  <si>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</si>
  <si>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</si>
  <si>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</si>
  <si>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</si>
  <si>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</si>
  <si>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</si>
  <si>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</si>
  <si>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</si>
  <si>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</si>
  <si>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</si>
  <si>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</si>
  <si>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</si>
  <si>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</si>
  <si>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</si>
  <si>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</si>
  <si>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</si>
  <si>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</si>
  <si>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</si>
  <si>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</si>
  <si>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</si>
  <si>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</si>
  <si>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</si>
  <si>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</si>
  <si>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</si>
  <si>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</si>
  <si>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</si>
  <si>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</si>
  <si>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</si>
  <si>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</si>
  <si>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</si>
  <si>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</si>
  <si>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</si>
  <si>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</si>
  <si>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</si>
  <si>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</si>
  <si>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</si>
  <si>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</si>
  <si>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</si>
  <si>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</si>
  <si>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</si>
  <si>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</si>
  <si>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</si>
  <si>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</si>
  <si>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</si>
  <si>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</si>
  <si>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</si>
  <si>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</si>
  <si>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</si>
  <si>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</si>
  <si>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</si>
  <si>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</si>
  <si>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</si>
  <si>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</si>
  <si>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</si>
  <si>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</si>
  <si>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</si>
  <si>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</si>
  <si>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</si>
  <si>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</si>
  <si>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</si>
  <si>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</si>
  <si>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</si>
  <si>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</si>
  <si>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</si>
  <si>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</si>
  <si>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</si>
  <si>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</si>
  <si>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</si>
  <si>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</si>
  <si>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</si>
  <si>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</si>
  <si>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</si>
  <si>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</si>
  <si>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</si>
  <si>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</si>
  <si>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</si>
  <si>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</si>
  <si>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</si>
  <si>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</si>
  <si>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</si>
  <si>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</si>
  <si>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</si>
  <si>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</si>
  <si>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</si>
  <si>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</si>
  <si>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</si>
  <si>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</si>
  <si>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</si>
  <si>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</si>
  <si>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</si>
  <si>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</si>
  <si>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</si>
  <si>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</si>
  <si>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</si>
  <si>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</si>
  <si>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</si>
  <si>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</si>
  <si>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</si>
  <si>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</si>
  <si>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</si>
  <si>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</si>
  <si>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</si>
  <si>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</si>
  <si>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</si>
  <si>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</si>
  <si>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</si>
  <si>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</si>
  <si>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</si>
  <si>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</si>
  <si>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</si>
  <si>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</si>
  <si>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</si>
  <si>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</si>
  <si>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</si>
  <si>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</si>
  <si>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</si>
  <si>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</si>
  <si>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</si>
  <si>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</si>
  <si>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</si>
  <si>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</si>
  <si>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</si>
  <si>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</si>
  <si>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</si>
  <si>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</si>
  <si>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</si>
  <si>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</si>
  <si>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</si>
  <si>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</si>
  <si>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</si>
  <si>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</si>
  <si>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</si>
  <si>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</si>
  <si>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</si>
  <si>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</si>
  <si>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</si>
  <si>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</si>
  <si>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</si>
  <si>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</si>
  <si>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</si>
  <si>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</si>
  <si>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</si>
  <si>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</si>
  <si>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</si>
  <si>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</si>
  <si>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</si>
  <si>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</si>
  <si>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</si>
  <si>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</si>
  <si>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</si>
  <si>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</si>
  <si>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</si>
  <si>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</si>
  <si>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</si>
  <si>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</si>
  <si>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</si>
  <si>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</si>
  <si>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</si>
  <si>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</si>
  <si>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</si>
  <si>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</si>
  <si>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</si>
  <si>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</si>
  <si>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</si>
  <si>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</si>
  <si>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</si>
  <si>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</si>
  <si>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</si>
  <si>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</si>
  <si>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</si>
  <si>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</si>
  <si>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</si>
  <si>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</si>
  <si>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</si>
  <si>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</si>
  <si>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</si>
  <si>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</si>
  <si>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</si>
  <si>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</si>
  <si>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</si>
  <si>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</si>
  <si>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</si>
  <si>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</si>
  <si>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</si>
  <si>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</si>
  <si>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</si>
  <si>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</si>
  <si>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</si>
  <si>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</si>
  <si>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</si>
  <si>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</si>
  <si>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</si>
  <si>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</si>
  <si>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</si>
  <si>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</si>
  <si>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</si>
  <si>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</si>
  <si>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</si>
  <si>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</si>
  <si>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</si>
  <si>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</si>
  <si>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</si>
  <si>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</si>
  <si>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</si>
  <si>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</si>
  <si>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</si>
  <si>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</si>
  <si>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</si>
  <si>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</si>
  <si>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</si>
  <si>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</si>
  <si>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</si>
  <si>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</si>
  <si>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</si>
  <si>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</si>
  <si>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</si>
  <si>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</si>
  <si>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</si>
  <si>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</si>
  <si>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</si>
  <si>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</si>
  <si>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</si>
  <si>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</si>
  <si>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</si>
  <si>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</si>
  <si>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</si>
  <si>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</si>
  <si>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</si>
  <si>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</si>
  <si>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</si>
  <si>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</si>
  <si>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</si>
  <si>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</si>
  <si>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</si>
  <si>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</si>
  <si>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</si>
  <si>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</si>
  <si>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</si>
  <si>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</si>
  <si>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</si>
  <si>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</si>
  <si>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</si>
  <si>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</si>
  <si>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</si>
  <si>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</si>
  <si>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</si>
  <si>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</si>
  <si>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</si>
  <si>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</si>
  <si>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</si>
  <si>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</si>
  <si>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</si>
  <si>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</si>
  <si>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</si>
  <si>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</si>
  <si>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</si>
  <si>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</si>
  <si>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</si>
  <si>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</si>
  <si>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</si>
  <si>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</si>
  <si>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</si>
  <si>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</si>
  <si>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</si>
  <si>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</si>
  <si>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</si>
  <si>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</si>
  <si>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</si>
  <si>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</si>
  <si>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</si>
  <si>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</si>
  <si>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</si>
  <si>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</si>
  <si>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</si>
  <si>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</si>
  <si>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</si>
  <si>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</si>
  <si>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</si>
  <si>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</si>
  <si>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</si>
  <si>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</si>
  <si>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</si>
  <si>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</si>
  <si>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</si>
  <si>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</si>
  <si>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</si>
  <si>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</si>
  <si>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</si>
  <si>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</si>
  <si>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</si>
  <si>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</si>
  <si>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</si>
  <si>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</si>
  <si>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</si>
  <si>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</si>
  <si>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</si>
  <si>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</si>
  <si>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</si>
  <si>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</si>
  <si>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</si>
  <si>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</si>
  <si>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</si>
  <si>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</si>
  <si>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</si>
  <si>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</si>
  <si>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</si>
  <si>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</si>
  <si>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</si>
  <si>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</si>
  <si>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</si>
  <si>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</si>
  <si>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</si>
  <si>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</si>
  <si>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</si>
  <si>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</si>
  <si>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</si>
  <si>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</si>
  <si>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</si>
  <si>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</si>
  <si>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</si>
  <si>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</si>
  <si>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</si>
  <si>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</si>
  <si>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</si>
  <si>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</si>
  <si>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</si>
  <si>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</si>
  <si>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</si>
  <si>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</si>
  <si>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</si>
  <si>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</si>
  <si>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</si>
  <si>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</si>
  <si>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</si>
  <si>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</si>
  <si>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</si>
  <si>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</si>
  <si>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</si>
  <si>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</si>
  <si>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</si>
  <si>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</si>
  <si>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</si>
  <si>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</si>
  <si>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</si>
  <si>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</si>
  <si>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</si>
  <si>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</si>
  <si>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</si>
  <si>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</si>
  <si>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</si>
  <si>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</si>
  <si>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</si>
  <si>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</si>
  <si>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</si>
  <si>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</si>
  <si>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</si>
  <si>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</si>
  <si>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</si>
  <si>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</si>
  <si>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</si>
  <si>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</si>
  <si>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</si>
  <si>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</si>
  <si>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</si>
  <si>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</si>
  <si>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</si>
  <si>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</si>
  <si>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</si>
  <si>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</si>
  <si>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</si>
  <si>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</si>
  <si>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</si>
  <si>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</si>
  <si>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</si>
  <si>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</si>
  <si>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</si>
  <si>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</si>
  <si>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</si>
  <si>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</si>
  <si>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</si>
  <si>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</si>
  <si>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</si>
  <si>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</si>
  <si>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</si>
  <si>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</si>
  <si>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</si>
  <si>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</si>
  <si>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</si>
  <si>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</si>
  <si>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</si>
  <si>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</si>
  <si>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</si>
  <si>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</si>
  <si>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</si>
  <si>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</si>
  <si>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</si>
  <si>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</si>
  <si>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</si>
  <si>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</si>
  <si>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</si>
  <si>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</si>
  <si>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</si>
  <si>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</si>
  <si>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</si>
  <si>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</si>
  <si>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</si>
  <si>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</si>
  <si>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</si>
  <si>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</si>
  <si>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</si>
  <si>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</si>
  <si>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</si>
  <si>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</si>
  <si>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</si>
  <si>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</si>
  <si>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</si>
  <si>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</si>
  <si>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</si>
  <si>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</si>
  <si>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</si>
  <si>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</si>
  <si>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</si>
  <si>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</si>
  <si>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</si>
  <si>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</si>
  <si>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</si>
  <si>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</si>
  <si>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</si>
  <si>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</si>
  <si>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</si>
  <si>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</si>
  <si>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</si>
  <si>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</si>
  <si>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</si>
  <si>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</si>
  <si>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</si>
  <si>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</si>
  <si>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</si>
  <si>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</si>
  <si>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</si>
  <si>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</si>
  <si>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</si>
  <si>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</si>
  <si>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</si>
  <si>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</si>
  <si>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</si>
  <si>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</si>
  <si>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</si>
  <si>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</si>
  <si>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</si>
  <si>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</si>
  <si>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</si>
  <si>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</si>
  <si>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</si>
  <si>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</si>
  <si>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</si>
  <si>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</si>
  <si>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</si>
  <si>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</si>
  <si>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</si>
  <si>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</si>
  <si>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</si>
  <si>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</si>
  <si>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</si>
  <si>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</si>
  <si>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</si>
  <si>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</si>
  <si>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</si>
  <si>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</si>
  <si>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</si>
  <si>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</si>
  <si>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</si>
  <si>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</si>
  <si>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</si>
  <si>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</si>
  <si>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</si>
  <si>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</si>
  <si>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</si>
  <si>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</si>
  <si>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</si>
  <si>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</si>
  <si>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</si>
  <si>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</si>
  <si>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</si>
  <si>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</si>
  <si>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</si>
  <si>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</si>
  <si>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</si>
  <si>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</si>
  <si>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</si>
  <si>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</si>
  <si>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</si>
  <si>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</si>
  <si>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</si>
  <si>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</si>
  <si>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</si>
  <si>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</si>
  <si>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</si>
  <si>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</si>
  <si>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</si>
  <si>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</si>
  <si>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</si>
  <si>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</si>
  <si>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</si>
  <si>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</si>
  <si>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</si>
  <si>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</si>
  <si>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</si>
  <si>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</si>
  <si>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</si>
  <si>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</si>
  <si>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</si>
  <si>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</si>
  <si>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</si>
  <si>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</si>
  <si>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</si>
  <si>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</si>
  <si>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</si>
  <si>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</si>
  <si>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</si>
  <si>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</si>
  <si>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</si>
  <si>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</si>
  <si>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</si>
  <si>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</si>
  <si>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</si>
  <si>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</si>
  <si>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</si>
  <si>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</si>
  <si>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</si>
  <si>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</si>
  <si>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</si>
  <si>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</si>
  <si>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</si>
  <si>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</si>
  <si>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</si>
  <si>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</si>
  <si>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</si>
  <si>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</si>
  <si>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</si>
  <si>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</si>
  <si>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</si>
  <si>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</si>
  <si>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</si>
  <si>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</si>
  <si>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</si>
  <si>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</si>
  <si>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</si>
  <si>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</si>
  <si>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</si>
  <si>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</si>
  <si>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</si>
  <si>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</si>
  <si>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</si>
  <si>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</si>
  <si>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</si>
  <si>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</si>
  <si>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</si>
  <si>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</si>
  <si>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</si>
  <si>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</si>
  <si>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</si>
  <si>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</si>
  <si>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</si>
  <si>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</si>
  <si>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</si>
  <si>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</si>
  <si>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</si>
  <si>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</si>
  <si>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</si>
  <si>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</si>
  <si>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</si>
  <si>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</si>
  <si>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</si>
  <si>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</si>
  <si>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</si>
  <si>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</si>
  <si>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</si>
  <si>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</si>
  <si>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</si>
  <si>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</si>
  <si>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</si>
  <si>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</si>
  <si>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</si>
  <si>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</si>
  <si>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</si>
  <si>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</si>
  <si>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</si>
  <si>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</si>
  <si>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</si>
  <si>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</si>
  <si>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</si>
  <si>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</si>
  <si>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</si>
  <si>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</si>
  <si>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</si>
  <si>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</si>
  <si>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</si>
  <si>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</si>
  <si>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</si>
  <si>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</si>
  <si>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</si>
  <si>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</si>
  <si>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</si>
  <si>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</si>
  <si>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</si>
  <si>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</si>
  <si>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</si>
  <si>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</si>
  <si>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</si>
  <si>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</si>
  <si>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</si>
  <si>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</si>
  <si>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</si>
  <si>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</si>
  <si>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</si>
  <si>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</si>
  <si>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</si>
  <si>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</si>
  <si>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</si>
  <si>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</si>
  <si>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</si>
  <si>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</si>
  <si>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</si>
  <si>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</si>
  <si>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</si>
  <si>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</si>
  <si>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</si>
  <si>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</si>
  <si>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</si>
  <si>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</si>
  <si>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</si>
  <si>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</si>
  <si>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</si>
  <si>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</si>
  <si>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</si>
  <si>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</si>
  <si>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</si>
  <si>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</si>
  <si>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</si>
  <si>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</si>
  <si>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</si>
  <si>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</si>
  <si>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</si>
  <si>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</si>
  <si>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</si>
  <si>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</si>
  <si>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</si>
  <si>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</si>
  <si>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</si>
  <si>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</si>
  <si>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</si>
  <si>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</si>
  <si>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</si>
  <si>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</si>
  <si>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</si>
  <si>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</si>
  <si>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</si>
  <si>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</si>
  <si>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</si>
  <si>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</si>
  <si>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</si>
  <si>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</si>
  <si>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</si>
  <si>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</si>
  <si>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</si>
  <si>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</si>
  <si>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</si>
  <si>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</si>
  <si>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</si>
  <si>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</si>
  <si>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</si>
  <si>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</si>
  <si>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</si>
  <si>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</si>
  <si>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</si>
  <si>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</si>
  <si>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</si>
  <si>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</si>
  <si>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</si>
  <si>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</si>
  <si>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</si>
  <si>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</si>
  <si>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</si>
  <si>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</si>
  <si>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</si>
  <si>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</si>
  <si>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</si>
  <si>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</si>
  <si>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</si>
  <si>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</si>
  <si>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</si>
  <si>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</si>
  <si>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</si>
  <si>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</si>
  <si>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</si>
  <si>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</si>
  <si>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</si>
  <si>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</si>
  <si>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</si>
  <si>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</si>
  <si>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</si>
  <si>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</si>
  <si>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</si>
  <si>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</si>
  <si>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</si>
  <si>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</si>
  <si>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</si>
  <si>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</si>
  <si>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</si>
  <si>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</si>
  <si>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</si>
  <si>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</si>
  <si>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</si>
  <si>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</si>
  <si>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</si>
  <si>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</si>
  <si>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</si>
  <si>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</si>
  <si>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</si>
  <si>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</si>
  <si>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</si>
  <si>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</si>
  <si>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</si>
  <si>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</si>
  <si>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</si>
  <si>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</si>
  <si>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</si>
  <si>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</si>
  <si>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</si>
  <si>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</si>
  <si>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</si>
  <si>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</si>
  <si>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</si>
  <si>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</si>
  <si>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</si>
  <si>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</si>
  <si>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</si>
  <si>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</si>
  <si>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</si>
  <si>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</si>
  <si>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</si>
  <si>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</si>
  <si>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</si>
  <si>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</si>
  <si>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</si>
  <si>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</si>
  <si>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</si>
  <si>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</si>
  <si>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</si>
  <si>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</si>
  <si>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</si>
  <si>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</si>
  <si>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</si>
  <si>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</si>
  <si>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</si>
  <si>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</si>
  <si>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</si>
  <si>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</si>
  <si>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</si>
  <si>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</si>
  <si>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</si>
  <si>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</si>
  <si>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</si>
  <si>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</si>
  <si>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</si>
  <si>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</si>
  <si>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</si>
  <si>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</si>
  <si>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</si>
  <si>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</si>
  <si>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</si>
  <si>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</si>
  <si>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</si>
  <si>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</si>
  <si>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</si>
  <si>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</si>
  <si>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</si>
  <si>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</si>
  <si>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</si>
  <si>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</si>
  <si>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</si>
  <si>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</si>
  <si>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</si>
  <si>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</si>
  <si>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</si>
  <si>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</si>
  <si>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</si>
  <si>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</si>
  <si>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</si>
  <si>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</si>
  <si>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</si>
  <si>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</si>
  <si>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</si>
  <si>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</si>
  <si>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</si>
  <si>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</si>
  <si>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</si>
  <si>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</si>
  <si>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</si>
  <si>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</si>
  <si>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</si>
  <si>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</si>
  <si>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</si>
  <si>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</si>
  <si>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</si>
  <si>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</si>
  <si>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</si>
  <si>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</si>
  <si>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</si>
  <si>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</si>
  <si>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</si>
  <si>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</si>
  <si>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</si>
  <si>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</si>
  <si>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</si>
  <si>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</si>
  <si>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</si>
  <si>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</si>
  <si>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</si>
  <si>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</si>
  <si>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</si>
  <si>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</si>
  <si>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</si>
  <si>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</si>
  <si>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</si>
  <si>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</si>
  <si>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</si>
  <si>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</si>
  <si>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</si>
  <si>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</si>
  <si>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</si>
  <si>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</si>
  <si>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</si>
  <si>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</si>
  <si>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</si>
  <si>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</si>
  <si>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</si>
  <si>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</si>
  <si>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</si>
  <si>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</si>
  <si>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</si>
  <si>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</si>
  <si>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</si>
  <si>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</si>
  <si>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</si>
  <si>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</si>
  <si>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</si>
  <si>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</si>
  <si>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</si>
  <si>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</si>
  <si>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</si>
  <si>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</si>
  <si>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</si>
  <si>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</si>
  <si>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</si>
  <si>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</si>
  <si>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</si>
  <si>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</si>
  <si>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</si>
  <si>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</si>
  <si>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</si>
  <si>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</si>
  <si>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</si>
  <si>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</si>
  <si>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</si>
  <si>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</si>
  <si>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</si>
  <si>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</si>
  <si>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</si>
  <si>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</si>
  <si>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</si>
  <si>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</si>
  <si>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</si>
  <si>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</si>
  <si>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</si>
  <si>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</si>
  <si>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</si>
  <si>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</si>
  <si>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</si>
  <si>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</si>
  <si>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</si>
  <si>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</si>
  <si>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</si>
  <si>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</si>
  <si>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</si>
  <si>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</si>
  <si>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</si>
  <si>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</si>
  <si>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</si>
  <si>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</si>
  <si>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</si>
  <si>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</si>
  <si>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</si>
  <si>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</si>
  <si>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</si>
  <si>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</si>
  <si>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</si>
  <si>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</si>
  <si>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</si>
  <si>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</si>
  <si>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</si>
  <si>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</si>
  <si>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</si>
  <si>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</si>
  <si>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</si>
  <si>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</si>
  <si>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</si>
  <si>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</si>
  <si>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</si>
  <si>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</si>
  <si>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</si>
  <si>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</si>
  <si>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</si>
  <si>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</si>
  <si>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</si>
  <si>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</si>
  <si>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</si>
  <si>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</si>
  <si>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</si>
  <si>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</si>
  <si>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</si>
  <si>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</si>
  <si>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</si>
  <si>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</si>
  <si>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</si>
  <si>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</si>
  <si>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</si>
  <si>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</si>
  <si>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</si>
  <si>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</si>
  <si>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</si>
  <si>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</si>
  <si>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</si>
  <si>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</si>
  <si>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</si>
  <si>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</si>
  <si>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</si>
  <si>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</si>
  <si>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</si>
  <si>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</si>
  <si>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</si>
  <si>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</si>
  <si>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</si>
  <si>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</si>
  <si>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</si>
  <si>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</si>
  <si>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</si>
  <si>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</si>
  <si>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</si>
  <si>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</si>
  <si>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</si>
  <si>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</si>
  <si>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</si>
  <si>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</si>
  <si>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</si>
  <si>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</si>
  <si>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</si>
  <si>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</si>
  <si>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</si>
  <si>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</si>
  <si>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</si>
  <si>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</si>
  <si>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</si>
  <si>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</si>
  <si>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</si>
  <si>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</si>
  <si>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</si>
  <si>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</si>
  <si>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</si>
  <si>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</si>
  <si>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</si>
  <si>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</si>
  <si>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</si>
  <si>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</si>
  <si>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</si>
  <si>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</si>
  <si>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</si>
  <si>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</si>
  <si>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</si>
  <si>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</si>
  <si>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</si>
  <si>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</si>
  <si>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</si>
  <si>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</si>
  <si>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</si>
  <si>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</si>
  <si>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</si>
  <si>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</si>
  <si>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</si>
  <si>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</si>
  <si>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</si>
  <si>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</si>
  <si>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</si>
  <si>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</si>
  <si>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</si>
  <si>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</si>
  <si>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</si>
  <si>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</si>
  <si>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</si>
  <si>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</si>
  <si>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</si>
  <si>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</si>
  <si>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</si>
  <si>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</si>
  <si>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</si>
  <si>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</si>
  <si>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</si>
  <si>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</si>
  <si>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</si>
  <si>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</si>
  <si>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</si>
  <si>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</si>
  <si>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</si>
  <si>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</si>
  <si>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</si>
  <si>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</si>
  <si>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</si>
  <si>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</si>
  <si>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</si>
  <si>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</si>
  <si>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</si>
  <si>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</si>
  <si>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</si>
  <si>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</si>
  <si>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</si>
  <si>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</si>
  <si>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</si>
  <si>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</si>
  <si>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</si>
  <si>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</si>
  <si>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</si>
  <si>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</si>
  <si>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</si>
  <si>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</si>
  <si>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</si>
  <si>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</si>
  <si>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</si>
  <si>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</si>
  <si>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</si>
  <si>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</si>
  <si>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</si>
  <si>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</si>
  <si>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</si>
  <si>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</si>
  <si>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</si>
  <si>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</si>
  <si>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</si>
  <si>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</si>
  <si>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</si>
  <si>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</si>
  <si>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</si>
  <si>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</si>
  <si>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</si>
  <si>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</si>
  <si>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</si>
  <si>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</si>
  <si>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</si>
  <si>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</si>
  <si>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</si>
  <si>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</si>
  <si>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</si>
  <si>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</si>
  <si>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</si>
  <si>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</si>
  <si>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</si>
  <si>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</si>
  <si>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</si>
  <si>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</si>
  <si>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</si>
  <si>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</si>
  <si>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</si>
  <si>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</si>
  <si>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</si>
  <si>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</si>
  <si>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</si>
  <si>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</si>
  <si>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</si>
  <si>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</si>
  <si>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</si>
  <si>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</si>
  <si>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</si>
  <si>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</si>
  <si>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</si>
  <si>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</si>
  <si>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</si>
  <si>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</si>
  <si>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</si>
  <si>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</si>
  <si>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</si>
  <si>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</si>
  <si>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</si>
  <si>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</si>
  <si>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</si>
  <si>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</si>
  <si>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</si>
  <si>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</si>
  <si>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</si>
  <si>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</si>
  <si>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</si>
  <si>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</si>
  <si>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</si>
  <si>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</si>
  <si>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</si>
  <si>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</si>
  <si>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</si>
  <si>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</si>
  <si>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</si>
  <si>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</si>
  <si>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</si>
  <si>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</si>
  <si>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</si>
  <si>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</si>
  <si>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</si>
  <si>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</si>
  <si>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</si>
  <si>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</si>
  <si>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</si>
  <si>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</si>
  <si>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</si>
  <si>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</si>
  <si>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</si>
  <si>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</si>
  <si>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</si>
  <si>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</si>
  <si>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</si>
  <si>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</si>
  <si>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</si>
  <si>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</si>
  <si>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</si>
  <si>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</si>
  <si>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</si>
  <si>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</si>
  <si>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</si>
  <si>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</si>
  <si>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</si>
  <si>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</si>
  <si>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</si>
  <si>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</si>
  <si>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</si>
  <si>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</si>
  <si>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</si>
  <si>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</si>
  <si>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</si>
  <si>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</si>
  <si>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</si>
  <si>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</si>
  <si>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</si>
  <si>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</si>
  <si>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</si>
  <si>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</si>
  <si>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</si>
  <si>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</si>
  <si>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</si>
  <si>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</si>
  <si>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</si>
  <si>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</si>
  <si>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</si>
  <si>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</si>
  <si>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</si>
  <si>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</si>
  <si>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</si>
  <si>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</si>
  <si>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</si>
  <si>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</si>
  <si>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</si>
  <si>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</si>
  <si>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</si>
  <si>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</si>
  <si>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</si>
  <si>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</si>
  <si>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</si>
  <si>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</si>
  <si>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</si>
  <si>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</si>
  <si>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</si>
  <si>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</si>
  <si>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</si>
  <si>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</si>
  <si>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</si>
  <si>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</si>
  <si>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</si>
  <si>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</si>
  <si>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</si>
  <si>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</si>
  <si>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</si>
  <si>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</si>
  <si>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</si>
  <si>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</si>
  <si>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</si>
  <si>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</si>
  <si>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</si>
  <si>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</si>
  <si>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</si>
  <si>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</si>
  <si>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</si>
  <si>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</si>
  <si>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</si>
  <si>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</si>
  <si>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</si>
  <si>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</si>
  <si>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</si>
  <si>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</si>
  <si>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</si>
  <si>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</si>
  <si>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</si>
  <si>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</si>
  <si>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</si>
  <si>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</si>
  <si>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</si>
  <si>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</si>
  <si>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</si>
  <si>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</si>
  <si>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</si>
  <si>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</si>
  <si>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</si>
  <si>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</si>
  <si>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</si>
  <si>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</si>
  <si>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</si>
  <si>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</si>
  <si>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</si>
  <si>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</si>
  <si>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</si>
  <si>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</si>
  <si>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</si>
  <si>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</si>
  <si>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</si>
  <si>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</si>
  <si>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</si>
  <si>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</si>
  <si>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</si>
  <si>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</si>
  <si>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</si>
  <si>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</si>
  <si>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</si>
  <si>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</si>
  <si>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</si>
  <si>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</si>
  <si>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</si>
  <si>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</si>
  <si>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</si>
  <si>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</si>
  <si>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</si>
  <si>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</si>
  <si>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</si>
  <si>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</si>
  <si>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</si>
  <si>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</si>
  <si>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</si>
  <si>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</si>
  <si>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</si>
  <si>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</si>
  <si>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</si>
  <si>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</si>
  <si>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</si>
  <si>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</si>
  <si>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</si>
  <si>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</si>
  <si>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</si>
  <si>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</si>
  <si>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</si>
  <si>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</si>
  <si>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</si>
  <si>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</si>
  <si>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</si>
  <si>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</si>
  <si>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</si>
  <si>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</si>
  <si>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</si>
  <si>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</si>
  <si>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</si>
  <si>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</si>
  <si>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</si>
  <si>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</si>
  <si>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</si>
  <si>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</si>
  <si>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</si>
  <si>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</si>
  <si>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</si>
  <si>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</si>
  <si>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</si>
  <si>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</si>
  <si>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</si>
  <si>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</si>
  <si>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</si>
  <si>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</si>
  <si>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</si>
  <si>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</si>
  <si>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</si>
  <si>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</si>
  <si>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</si>
  <si>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</si>
  <si>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</si>
  <si>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</si>
  <si>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</si>
  <si>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</si>
  <si>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</si>
  <si>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</si>
  <si>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</si>
  <si>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</si>
  <si>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</si>
  <si>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</si>
  <si>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</si>
  <si>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</si>
  <si>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</si>
  <si>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</si>
  <si>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</si>
  <si>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</si>
  <si>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</si>
  <si>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</si>
  <si>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</si>
  <si>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</si>
  <si>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</si>
  <si>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</si>
  <si>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</si>
  <si>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</si>
  <si>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</si>
  <si>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</si>
  <si>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</si>
  <si>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</si>
  <si>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</si>
  <si>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</si>
  <si>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</si>
  <si>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</si>
  <si>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</si>
  <si>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</si>
  <si>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</si>
  <si>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</si>
  <si>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</si>
  <si>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</si>
  <si>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</si>
  <si>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</si>
  <si>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</si>
  <si>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</si>
  <si>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</si>
  <si>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</si>
  <si>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</si>
  <si>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</si>
  <si>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</si>
  <si>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</si>
  <si>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</si>
  <si>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</si>
  <si>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</si>
  <si>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</si>
  <si>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</si>
  <si>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</si>
  <si>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</si>
  <si>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</si>
  <si>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</si>
  <si>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</si>
  <si>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</si>
  <si>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</si>
  <si>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</si>
  <si>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</si>
  <si>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</si>
  <si>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</si>
  <si>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</si>
  <si>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</si>
  <si>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</si>
  <si>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</si>
  <si>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</si>
  <si>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</si>
  <si>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</si>
  <si>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</si>
  <si>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</si>
  <si>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</si>
  <si>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</si>
  <si>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</si>
  <si>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</si>
  <si>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</si>
  <si>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</si>
  <si>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</si>
  <si>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</si>
  <si>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</si>
  <si>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</si>
  <si>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</si>
  <si>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</si>
  <si>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</si>
  <si>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</si>
  <si>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</si>
  <si>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</si>
  <si>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</si>
  <si>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</si>
  <si>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</si>
  <si>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</si>
  <si>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</si>
  <si>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</si>
  <si>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</si>
  <si>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</si>
  <si>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</si>
  <si>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</si>
  <si>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</si>
  <si>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</si>
  <si>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</si>
  <si>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</si>
  <si>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</si>
  <si>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</si>
  <si>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</si>
  <si>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</si>
  <si>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</si>
  <si>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</si>
  <si>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</si>
  <si>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</si>
  <si>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</si>
  <si>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</si>
  <si>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</si>
  <si>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</si>
  <si>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</si>
  <si>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</si>
  <si>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</si>
  <si>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</si>
  <si>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</si>
  <si>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</si>
  <si>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</si>
  <si>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</si>
  <si>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</si>
  <si>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</si>
  <si>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</si>
  <si>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</si>
  <si>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</si>
  <si>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</si>
  <si>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</si>
  <si>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</si>
  <si>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</si>
  <si>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</si>
  <si>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</si>
  <si>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</si>
  <si>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</si>
  <si>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</si>
  <si>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</si>
  <si>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</si>
  <si>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</si>
  <si>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</si>
  <si>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</si>
  <si>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</si>
  <si>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</si>
  <si>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</si>
  <si>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</si>
  <si>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</si>
  <si>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</si>
  <si>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</si>
  <si>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</si>
  <si>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</si>
  <si>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</si>
  <si>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</si>
  <si>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</si>
  <si>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</si>
  <si>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</si>
  <si>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</si>
  <si>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</si>
  <si>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</si>
  <si>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</si>
  <si>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</si>
  <si>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</si>
  <si>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</si>
  <si>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</si>
  <si>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</si>
  <si>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</si>
  <si>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</si>
  <si>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</si>
  <si>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</si>
  <si>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</si>
  <si>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</si>
  <si>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</si>
  <si>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</si>
  <si>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</si>
  <si>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</si>
  <si>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</si>
  <si>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</si>
  <si>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</si>
  <si>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</si>
  <si>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</si>
  <si>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</si>
  <si>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</si>
  <si>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</si>
  <si>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</si>
  <si>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</si>
  <si>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</si>
  <si>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</si>
  <si>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</si>
  <si>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</si>
  <si>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</si>
  <si>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</si>
  <si>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</si>
  <si>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</si>
  <si>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</si>
  <si>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</si>
  <si>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</si>
  <si>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</si>
  <si>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</si>
  <si>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</si>
  <si>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</si>
  <si>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</si>
  <si>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</si>
  <si>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</si>
  <si>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</si>
  <si>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</si>
  <si>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</si>
  <si>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</si>
  <si>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</si>
  <si>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</si>
  <si>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</si>
  <si>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</si>
  <si>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</si>
  <si>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</si>
  <si>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</si>
  <si>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</si>
  <si>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</si>
  <si>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</si>
  <si>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</si>
  <si>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</si>
  <si>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</si>
  <si>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</si>
  <si>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</si>
  <si>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</si>
  <si>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</si>
  <si>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</si>
  <si>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</si>
  <si>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</si>
  <si>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</si>
  <si>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</si>
  <si>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</si>
  <si>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</si>
  <si>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</si>
  <si>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</si>
  <si>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</si>
  <si>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</si>
  <si>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</si>
  <si>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</si>
  <si>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</si>
  <si>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</si>
  <si>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</si>
  <si>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</si>
  <si>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</si>
  <si>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</si>
  <si>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</si>
  <si>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</si>
  <si>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</si>
  <si>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</si>
  <si>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</si>
  <si>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</si>
  <si>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</si>
  <si>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</si>
  <si>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</si>
  <si>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</si>
  <si>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</si>
  <si>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</si>
  <si>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</si>
  <si>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</si>
  <si>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</si>
  <si>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</si>
  <si>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</si>
  <si>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</si>
  <si>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</si>
  <si>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</si>
  <si>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</si>
  <si>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</si>
  <si>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</si>
  <si>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</si>
  <si>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</si>
  <si>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</si>
  <si>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</si>
  <si>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</si>
  <si>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</si>
  <si>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</si>
  <si>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</si>
  <si>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</si>
  <si>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</si>
  <si>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</si>
  <si>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</si>
  <si>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</si>
  <si>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</si>
  <si>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</si>
  <si>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</si>
  <si>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</si>
  <si>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</si>
  <si>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</si>
  <si>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</si>
  <si>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</si>
  <si>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</si>
  <si>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</si>
  <si>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</si>
  <si>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</si>
  <si>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</si>
  <si>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</si>
  <si>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</si>
  <si>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</si>
  <si>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</si>
  <si>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</si>
  <si>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</si>
  <si>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</si>
  <si>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</si>
  <si>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</si>
  <si>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</si>
  <si>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</si>
  <si>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</si>
  <si>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</si>
  <si>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</si>
  <si>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</si>
  <si>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</si>
  <si>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</si>
  <si>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</si>
  <si>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</si>
  <si>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</si>
  <si>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</si>
  <si>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</si>
  <si>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</si>
  <si>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</si>
  <si>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</si>
  <si>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</si>
  <si>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</si>
  <si>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</si>
  <si>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</si>
  <si>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</si>
  <si>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</si>
  <si>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</si>
  <si>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</si>
  <si>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</si>
  <si>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</si>
  <si>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</si>
  <si>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</si>
  <si>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</si>
  <si>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</si>
  <si>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</si>
  <si>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</si>
  <si>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</si>
  <si>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</si>
  <si>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</si>
  <si>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</si>
  <si>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</si>
  <si>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</si>
  <si>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</si>
  <si>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</si>
  <si>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</si>
  <si>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</si>
  <si>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</si>
  <si>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</si>
  <si>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</si>
  <si>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</si>
  <si>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</si>
  <si>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</si>
  <si>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</si>
  <si>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</si>
  <si>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</si>
  <si>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</si>
  <si>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</si>
  <si>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</si>
  <si>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</si>
  <si>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</si>
  <si>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</si>
  <si>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</si>
  <si>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</si>
  <si>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</si>
  <si>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</si>
  <si>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</si>
  <si>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</si>
  <si>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</si>
  <si>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</si>
  <si>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</si>
  <si>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</si>
  <si>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</si>
  <si>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</si>
  <si>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</si>
  <si>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</si>
  <si>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</si>
  <si>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</si>
  <si>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</si>
  <si>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</si>
  <si>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</si>
  <si>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</si>
  <si>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</si>
  <si>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</si>
  <si>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</si>
  <si>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</si>
  <si>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</si>
  <si>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</si>
  <si>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</si>
  <si>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</si>
  <si>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</si>
  <si>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</si>
  <si>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</si>
  <si>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</si>
  <si>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</si>
  <si>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</si>
  <si>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</si>
  <si>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</si>
  <si>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</si>
  <si>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</si>
  <si>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</si>
  <si>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</si>
  <si>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</si>
  <si>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</si>
  <si>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</si>
  <si>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</si>
  <si>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</si>
  <si>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</si>
  <si>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</si>
  <si>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</si>
  <si>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</si>
  <si>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</si>
  <si>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</si>
  <si>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</si>
  <si>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</si>
  <si>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</si>
  <si>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</si>
  <si>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</si>
  <si>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</si>
  <si>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</si>
  <si>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</si>
  <si>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</si>
  <si>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</si>
  <si>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</si>
  <si>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</si>
  <si>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</si>
  <si>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</si>
  <si>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</si>
  <si>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</si>
  <si>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</si>
  <si>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</si>
  <si>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</si>
  <si>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</si>
  <si>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</si>
  <si>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</si>
  <si>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</si>
  <si>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</si>
  <si>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</si>
  <si>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</si>
  <si>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</si>
  <si>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</si>
  <si>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</si>
  <si>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</si>
  <si>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</si>
  <si>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</si>
  <si>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</si>
  <si>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</si>
  <si>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</si>
  <si>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</si>
  <si>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</si>
  <si>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</si>
  <si>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</si>
  <si>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</si>
  <si>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</si>
  <si>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</si>
  <si>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</si>
  <si>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</si>
  <si>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</si>
  <si>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</si>
  <si>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</si>
  <si>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</si>
  <si>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</si>
  <si>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</si>
  <si>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</si>
  <si>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</si>
  <si>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</si>
  <si>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</si>
  <si>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</si>
  <si>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</si>
  <si>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</si>
  <si>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</si>
  <si>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</si>
  <si>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</si>
  <si>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</si>
  <si>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</si>
  <si>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</si>
  <si>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</si>
  <si>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</si>
  <si>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</si>
  <si>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</si>
  <si>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</si>
  <si>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</si>
  <si>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</si>
  <si>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</si>
  <si>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</si>
  <si>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</si>
  <si>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</si>
  <si>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</si>
  <si>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</si>
  <si>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</si>
  <si>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</si>
  <si>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</si>
  <si>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</si>
  <si>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</si>
  <si>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</si>
  <si>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</si>
  <si>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</si>
  <si>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</si>
  <si>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</si>
  <si>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</si>
  <si>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</si>
  <si>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</si>
  <si>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</si>
  <si>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</si>
  <si>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</si>
  <si>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</si>
  <si>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</si>
  <si>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</si>
  <si>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</si>
  <si>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</si>
  <si>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</si>
  <si>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</si>
  <si>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</si>
  <si>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</si>
  <si>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</si>
  <si>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</si>
  <si>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</si>
  <si>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</si>
  <si>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</si>
  <si>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</si>
  <si>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</si>
  <si>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</si>
  <si>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</si>
  <si>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</si>
  <si>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</si>
  <si>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</si>
  <si>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</si>
  <si>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</si>
  <si>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</si>
  <si>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</si>
  <si>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</si>
  <si>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</si>
  <si>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</si>
  <si>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</si>
  <si>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</si>
  <si>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</si>
  <si>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</si>
  <si>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</si>
  <si>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</si>
  <si>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</si>
  <si>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</si>
  <si>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</si>
  <si>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</si>
  <si>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</si>
  <si>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</si>
  <si>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</si>
  <si>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</si>
  <si>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</si>
  <si>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</si>
  <si>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</si>
  <si>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</si>
  <si>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</si>
  <si>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</si>
  <si>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</si>
  <si>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</si>
  <si>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</si>
  <si>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</si>
  <si>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</si>
  <si>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</si>
  <si>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</si>
  <si>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</si>
  <si>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</si>
  <si>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</si>
  <si>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</si>
  <si>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</si>
  <si>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</si>
  <si>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</si>
  <si>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</si>
  <si>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</si>
  <si>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</si>
  <si>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</si>
  <si>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</si>
  <si>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</si>
  <si>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</si>
  <si>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</si>
  <si>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</si>
  <si>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</si>
  <si>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</si>
  <si>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</si>
  <si>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</si>
  <si>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</si>
  <si>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</si>
  <si>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</si>
  <si>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</si>
  <si>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</si>
  <si>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</si>
  <si>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</si>
  <si>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</si>
  <si>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</si>
  <si>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</si>
  <si>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</si>
  <si>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</si>
  <si>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</si>
  <si>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</si>
  <si>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</si>
  <si>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</si>
  <si>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</si>
  <si>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</si>
  <si>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</si>
  <si>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</si>
  <si>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</si>
  <si>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</si>
  <si>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</si>
  <si>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</si>
  <si>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</si>
  <si>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</si>
  <si>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</si>
  <si>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</si>
  <si>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</si>
  <si>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</si>
  <si>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</si>
  <si>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</si>
  <si>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</si>
  <si>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</si>
  <si>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</si>
  <si>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</si>
  <si>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</si>
  <si>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</si>
  <si>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</si>
  <si>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</si>
  <si>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</si>
  <si>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</si>
  <si>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</si>
  <si>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</si>
  <si>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</si>
  <si>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</si>
  <si>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</si>
  <si>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</si>
  <si>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</si>
  <si>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</si>
  <si>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</si>
  <si>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</si>
  <si>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</si>
  <si>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</si>
  <si>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</si>
  <si>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</si>
  <si>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</si>
  <si>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</si>
  <si>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</si>
  <si>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</si>
  <si>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</si>
  <si>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</si>
  <si>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</si>
  <si>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</si>
  <si>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</si>
  <si>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</si>
  <si>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</si>
  <si>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</si>
  <si>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</si>
  <si>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</si>
  <si>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</si>
  <si>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</si>
  <si>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</si>
  <si>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</si>
  <si>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</si>
  <si>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</si>
  <si>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</si>
  <si>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</si>
  <si>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</si>
  <si>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</si>
  <si>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</si>
  <si>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</si>
  <si>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</si>
  <si>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</si>
  <si>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</si>
  <si>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</si>
  <si>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</si>
  <si>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</si>
  <si>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</si>
  <si>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</si>
  <si>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</si>
  <si>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</si>
  <si>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</si>
  <si>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</si>
  <si>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</si>
  <si>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</si>
  <si>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</si>
  <si>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</si>
  <si>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</si>
  <si>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</si>
  <si>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</si>
  <si>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</si>
  <si>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</si>
  <si>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</si>
  <si>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</si>
  <si>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</si>
  <si>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</si>
  <si>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</si>
  <si>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</si>
  <si>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</si>
  <si>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</si>
  <si>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</si>
  <si>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</si>
  <si>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</si>
  <si>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</si>
  <si>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</si>
  <si>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</si>
  <si>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</si>
  <si>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</si>
  <si>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</si>
  <si>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</si>
  <si>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</si>
  <si>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</si>
  <si>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</si>
  <si>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</si>
  <si>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</si>
  <si>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</si>
  <si>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</si>
  <si>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</si>
  <si>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</si>
  <si>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</si>
  <si>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</si>
  <si>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</si>
  <si>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</si>
  <si>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</si>
  <si>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</si>
  <si>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</si>
  <si>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</si>
  <si>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</si>
  <si>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</si>
  <si>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</si>
  <si>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</si>
  <si>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</si>
  <si>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</si>
  <si>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</si>
  <si>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</si>
  <si>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</si>
  <si>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</si>
  <si>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</si>
  <si>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</si>
  <si>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</si>
  <si>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</si>
  <si>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</si>
  <si>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</si>
  <si>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</si>
  <si>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</si>
  <si>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</si>
  <si>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</si>
  <si>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</si>
  <si>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</si>
  <si>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</si>
  <si>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</si>
  <si>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</si>
  <si>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</si>
  <si>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</si>
  <si>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</si>
  <si>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</si>
  <si>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</si>
  <si>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</si>
  <si>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</si>
  <si>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</si>
  <si>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</si>
  <si>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</si>
  <si>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</si>
  <si>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</si>
  <si>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</si>
  <si>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</si>
  <si>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</si>
  <si>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</si>
  <si>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</si>
  <si>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</si>
  <si>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</si>
  <si>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</si>
  <si>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</si>
  <si>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</si>
  <si>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</si>
  <si>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</si>
  <si>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</si>
  <si>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</si>
  <si>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</si>
  <si>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</si>
  <si>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</si>
  <si>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</si>
  <si>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</si>
  <si>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</si>
  <si>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</si>
  <si>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</si>
  <si>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</si>
  <si>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</si>
  <si>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</si>
  <si>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</si>
  <si>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</si>
  <si>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</si>
  <si>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</si>
  <si>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</si>
  <si>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</si>
  <si>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</si>
  <si>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</si>
  <si>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</si>
  <si>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</si>
  <si>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</si>
  <si>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</si>
  <si>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</si>
  <si>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</si>
  <si>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</si>
  <si>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</si>
  <si>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</si>
  <si>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</si>
  <si>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</si>
  <si>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</si>
  <si>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</si>
  <si>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</si>
  <si>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</si>
  <si>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</si>
  <si>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</si>
  <si>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</si>
  <si>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</si>
  <si>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</si>
  <si>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</si>
  <si>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</si>
  <si>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</si>
  <si>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</si>
  <si>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</si>
  <si>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</si>
  <si>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</si>
  <si>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</si>
  <si>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</si>
  <si>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</si>
  <si>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</si>
  <si>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</si>
  <si>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</si>
  <si>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</si>
  <si>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</si>
  <si>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</si>
  <si>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</si>
  <si>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</si>
  <si>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</si>
  <si>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</si>
  <si>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</si>
  <si>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</si>
  <si>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</si>
  <si>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</si>
  <si>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</si>
  <si>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</si>
  <si>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</si>
  <si>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</si>
  <si>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</si>
  <si>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</si>
  <si>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</si>
  <si>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</si>
  <si>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</si>
  <si>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</si>
  <si>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</si>
  <si>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</si>
  <si>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</si>
  <si>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</si>
  <si>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</si>
  <si>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</si>
  <si>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</si>
  <si>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</si>
  <si>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</si>
  <si>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</si>
  <si>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</si>
  <si>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</si>
  <si>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</si>
  <si>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</si>
  <si>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</si>
  <si>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</si>
  <si>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</si>
  <si>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</si>
  <si>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</si>
  <si>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</si>
  <si>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</si>
  <si>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</si>
  <si>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</si>
  <si>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</si>
  <si>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</si>
  <si>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</si>
  <si>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</si>
  <si>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</si>
  <si>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</si>
  <si>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</si>
  <si>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</si>
  <si>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</si>
  <si>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</si>
  <si>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</si>
  <si>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</si>
  <si>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</si>
  <si>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</si>
  <si>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</si>
  <si>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</si>
  <si>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</si>
  <si>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</si>
  <si>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</si>
  <si>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</si>
  <si>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</si>
  <si>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</si>
  <si>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</si>
  <si>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</si>
  <si>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</si>
  <si>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</si>
  <si>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</si>
  <si>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</si>
  <si>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</si>
  <si>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</si>
  <si>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</si>
  <si>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</si>
  <si>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</si>
  <si>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</si>
  <si>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</si>
  <si>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</si>
  <si>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</si>
  <si>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</si>
  <si>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</si>
  <si>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</si>
  <si>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</si>
  <si>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</si>
  <si>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</si>
  <si>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</si>
  <si>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</si>
  <si>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</si>
  <si>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</si>
  <si>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</si>
  <si>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</si>
  <si>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</si>
  <si>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</si>
  <si>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</si>
  <si>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</si>
  <si>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</si>
  <si>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</si>
  <si>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</si>
  <si>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</si>
  <si>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</si>
  <si>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</si>
  <si>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</si>
  <si>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</si>
  <si>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</si>
  <si>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</si>
  <si>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</si>
  <si>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</si>
  <si>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</si>
  <si>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</si>
  <si>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</si>
  <si>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</si>
  <si>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</si>
  <si>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</si>
  <si>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</si>
  <si>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</si>
  <si>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</si>
  <si>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</si>
  <si>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</si>
  <si>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</si>
  <si>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</si>
  <si>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</si>
  <si>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</si>
  <si>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</si>
  <si>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</si>
  <si>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</si>
  <si>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</si>
  <si>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</si>
  <si>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</si>
  <si>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</si>
  <si>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</si>
  <si>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</si>
  <si>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</si>
  <si>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</si>
  <si>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</si>
  <si>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</si>
  <si>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</si>
  <si>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</si>
  <si>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</si>
  <si>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</si>
  <si>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</si>
  <si>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</si>
  <si>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</si>
  <si>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</si>
  <si>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</si>
  <si>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</si>
  <si>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</si>
  <si>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</si>
  <si>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</si>
  <si>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</si>
  <si>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</si>
  <si>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</si>
  <si>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</si>
  <si>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</si>
  <si>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</si>
  <si>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</si>
  <si>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</si>
  <si>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</si>
  <si>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</si>
  <si>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</si>
  <si>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</si>
  <si>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</si>
  <si>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</si>
  <si>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</si>
  <si>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</si>
  <si>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</si>
  <si>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</si>
  <si>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</si>
  <si>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</si>
  <si>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</si>
  <si>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</si>
  <si>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</si>
  <si>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</si>
  <si>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</si>
  <si>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</si>
  <si>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</si>
  <si>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</si>
  <si>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</si>
  <si>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</si>
  <si>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</si>
  <si>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</si>
  <si>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</si>
  <si>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</si>
  <si>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</si>
  <si>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</si>
  <si>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</si>
  <si>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</si>
  <si>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</si>
  <si>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</si>
  <si>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</si>
  <si>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</si>
  <si>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</si>
  <si>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</si>
  <si>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</si>
  <si>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</si>
  <si>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</si>
  <si>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</si>
  <si>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</si>
  <si>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</si>
  <si>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</si>
  <si>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</si>
  <si>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</si>
  <si>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</si>
  <si>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</si>
  <si>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</si>
  <si>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</si>
  <si>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</si>
  <si>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</si>
  <si>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</si>
  <si>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</si>
  <si>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</si>
  <si>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</si>
  <si>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</si>
  <si>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</si>
  <si>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</si>
  <si>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</si>
  <si>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</si>
  <si>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</si>
  <si>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</si>
  <si>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</si>
  <si>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</si>
  <si>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</si>
  <si>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</si>
  <si>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</si>
  <si>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</si>
  <si>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</si>
  <si>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</si>
  <si>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</si>
  <si>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</si>
  <si>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</si>
  <si>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</si>
  <si>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</si>
  <si>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</si>
  <si>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</si>
  <si>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</si>
  <si>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</si>
  <si>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</si>
  <si>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</si>
  <si>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</si>
  <si>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</si>
  <si>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</si>
  <si>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</si>
  <si>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</si>
  <si>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</si>
  <si>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</si>
  <si>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</si>
  <si>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</si>
  <si>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</si>
  <si>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</si>
  <si>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</si>
  <si>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</si>
  <si>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</si>
  <si>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</si>
  <si>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</si>
  <si>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</si>
  <si>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</si>
  <si>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</si>
  <si>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</si>
  <si>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</si>
  <si>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</si>
  <si>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</si>
  <si>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</si>
  <si>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</si>
  <si>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</si>
  <si>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</si>
  <si>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</si>
  <si>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</si>
  <si>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</si>
  <si>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</si>
  <si>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</si>
  <si>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</si>
  <si>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</si>
  <si>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</si>
  <si>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</si>
  <si>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</si>
  <si>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</si>
  <si>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</si>
  <si>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</si>
  <si>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</si>
  <si>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</si>
  <si>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</si>
  <si>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</si>
  <si>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</si>
  <si>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</si>
  <si>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</si>
  <si>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</si>
  <si>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</si>
  <si>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</si>
  <si>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</si>
  <si>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</si>
  <si>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</si>
  <si>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</si>
  <si>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</si>
  <si>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</si>
  <si>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</si>
  <si>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</si>
  <si>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</si>
  <si>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</si>
  <si>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</si>
  <si>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</si>
  <si>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</si>
  <si>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</si>
  <si>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</si>
  <si>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</si>
  <si>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</si>
  <si>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</si>
  <si>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</si>
  <si>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</si>
  <si>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</si>
  <si>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</si>
  <si>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</si>
  <si>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</si>
  <si>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</si>
  <si>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</si>
  <si>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</si>
  <si>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</si>
  <si>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</si>
  <si>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</si>
  <si>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</si>
  <si>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</si>
  <si>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</si>
  <si>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</si>
  <si>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</si>
  <si>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</si>
  <si>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</si>
  <si>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</si>
  <si>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</si>
  <si>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</si>
  <si>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</si>
  <si>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</si>
  <si>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</si>
  <si>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</si>
  <si>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</si>
  <si>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</si>
  <si>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</si>
  <si>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</si>
  <si>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</si>
  <si>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</si>
  <si>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</si>
  <si>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</si>
  <si>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</si>
  <si>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</si>
  <si>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</si>
  <si>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</si>
  <si>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</si>
  <si>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</si>
  <si>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</si>
  <si>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</si>
  <si>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</si>
  <si>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</si>
  <si>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</si>
  <si>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</si>
  <si>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</si>
  <si>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</si>
  <si>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</si>
  <si>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</si>
  <si>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</si>
  <si>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</si>
  <si>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</si>
  <si>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</si>
  <si>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</si>
  <si>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</si>
  <si>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</si>
  <si>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</si>
  <si>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</si>
  <si>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</si>
  <si>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</si>
  <si>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</si>
  <si>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</si>
  <si>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</si>
  <si>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</si>
  <si>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</si>
  <si>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</si>
  <si>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</si>
  <si>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</si>
  <si>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</si>
  <si>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</si>
  <si>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</si>
  <si>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</si>
  <si>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</si>
  <si>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</si>
  <si>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</si>
  <si>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</si>
  <si>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</si>
  <si>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</si>
  <si>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</si>
  <si>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</si>
  <si>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</si>
  <si>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</si>
  <si>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</si>
  <si>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</si>
  <si>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</si>
  <si>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</si>
  <si>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</si>
  <si>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</si>
  <si>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</si>
  <si>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</si>
  <si>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</si>
  <si>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</si>
  <si>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</si>
  <si>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</si>
  <si>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</si>
  <si>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</si>
  <si>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</si>
  <si>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</si>
  <si>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</si>
  <si>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</si>
  <si>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</si>
  <si>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</si>
  <si>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</si>
  <si>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</si>
  <si>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</si>
  <si>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</si>
  <si>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</si>
  <si>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</si>
  <si>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</si>
  <si>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</si>
  <si>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</si>
  <si>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</si>
  <si>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</si>
  <si>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</si>
  <si>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</si>
  <si>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</si>
  <si>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</si>
  <si>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</si>
  <si>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</si>
  <si>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</si>
  <si>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</si>
  <si>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</si>
  <si>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</si>
  <si>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</si>
  <si>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</si>
  <si>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</si>
  <si>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</si>
  <si>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</si>
  <si>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</si>
  <si>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</si>
  <si>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</si>
  <si>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</si>
  <si>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</si>
  <si>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</si>
  <si>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</si>
  <si>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</si>
  <si>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</si>
  <si>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</si>
  <si>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</si>
  <si>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</si>
  <si>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</si>
  <si>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</si>
  <si>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</si>
  <si>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</si>
  <si>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</si>
  <si>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</si>
  <si>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</si>
  <si>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</si>
  <si>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</si>
  <si>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</si>
  <si>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</si>
  <si>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</si>
  <si>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</si>
  <si>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</si>
  <si>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</si>
  <si>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</si>
  <si>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</si>
  <si>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</si>
  <si>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</si>
  <si>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</si>
  <si>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</si>
  <si>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</si>
  <si>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</si>
  <si>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</si>
  <si>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</si>
  <si>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</si>
  <si>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</si>
  <si>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</si>
  <si>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</si>
  <si>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</si>
  <si>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</si>
  <si>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</si>
  <si>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</si>
  <si>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</si>
  <si>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</si>
  <si>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</si>
  <si>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</si>
  <si>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</si>
  <si>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</si>
  <si>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</si>
  <si>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</si>
  <si>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</si>
  <si>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</si>
  <si>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</si>
  <si>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</si>
  <si>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</si>
  <si>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</si>
  <si>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</si>
  <si>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</si>
  <si>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</si>
  <si>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</si>
  <si>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</si>
  <si>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</si>
  <si>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</si>
  <si>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</si>
  <si>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</si>
  <si>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</si>
  <si>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</si>
  <si>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</si>
  <si>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</si>
  <si>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</si>
  <si>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</si>
  <si>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</si>
  <si>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</si>
  <si>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</si>
  <si>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</si>
  <si>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</si>
  <si>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</si>
  <si>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</si>
  <si>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</si>
  <si>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</si>
  <si>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</si>
  <si>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</si>
  <si>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</si>
  <si>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</si>
  <si>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</si>
  <si>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</si>
  <si>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</si>
  <si>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</si>
  <si>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</si>
  <si>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</si>
  <si>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</si>
  <si>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</si>
  <si>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</si>
  <si>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</si>
  <si>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</si>
  <si>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</si>
  <si>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</si>
  <si>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</si>
  <si>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</si>
  <si>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</si>
  <si>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</si>
  <si>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</si>
  <si>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</si>
  <si>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</si>
  <si>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</si>
  <si>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</si>
  <si>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</si>
  <si>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</si>
  <si>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</si>
  <si>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</si>
  <si>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</si>
  <si>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</si>
  <si>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</si>
  <si>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</si>
  <si>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</si>
  <si>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</si>
  <si>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</si>
  <si>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</si>
  <si>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</si>
  <si>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</si>
  <si>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</si>
  <si>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</si>
  <si>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</si>
  <si>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</si>
  <si>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</si>
  <si>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</si>
  <si>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</si>
  <si>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</si>
  <si>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</si>
  <si>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</si>
  <si>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</si>
  <si>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</si>
  <si>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</si>
  <si>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</si>
  <si>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</si>
  <si>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</si>
  <si>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</si>
  <si>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</si>
  <si>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</si>
  <si>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</si>
  <si>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</si>
  <si>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</si>
  <si>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</si>
  <si>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</si>
  <si>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</si>
  <si>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</si>
  <si>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</si>
  <si>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</si>
  <si>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</si>
  <si>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</si>
  <si>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</si>
  <si>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</si>
  <si>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</si>
  <si>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</si>
  <si>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</si>
  <si>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</si>
  <si>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</si>
  <si>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</si>
  <si>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</si>
  <si>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</si>
  <si>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</si>
  <si>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</si>
  <si>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</si>
  <si>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</si>
  <si>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</si>
  <si>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</si>
  <si>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</si>
  <si>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</si>
  <si>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</si>
  <si>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</si>
  <si>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</si>
  <si>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</si>
  <si>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</si>
  <si>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</si>
  <si>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</si>
  <si>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</si>
  <si>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</si>
  <si>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</si>
  <si>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</si>
  <si>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</si>
  <si>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</si>
  <si>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</si>
  <si>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</si>
  <si>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</si>
  <si>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</si>
  <si>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</si>
  <si>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</si>
  <si>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</si>
  <si>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</si>
  <si>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</si>
  <si>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</si>
  <si>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</si>
  <si>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</si>
  <si>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</si>
  <si>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</si>
  <si>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</si>
  <si>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</si>
  <si>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</si>
  <si>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</si>
  <si>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</si>
  <si>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</si>
  <si>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</si>
  <si>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</si>
  <si>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</si>
  <si>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</si>
  <si>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</si>
  <si>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</si>
  <si>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</si>
  <si>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</si>
  <si>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</si>
  <si>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</si>
  <si>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</si>
  <si>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</si>
  <si>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</si>
  <si>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</si>
  <si>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</si>
  <si>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</si>
  <si>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</si>
  <si>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</si>
  <si>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</si>
  <si>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</si>
  <si>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</si>
  <si>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</si>
  <si>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</si>
  <si>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</si>
  <si>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</si>
  <si>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</si>
  <si>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</si>
  <si>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</si>
  <si>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</si>
  <si>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</si>
  <si>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</si>
  <si>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</si>
  <si>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</si>
  <si>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</si>
  <si>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</si>
  <si>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</si>
  <si>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</si>
  <si>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</si>
  <si>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</si>
  <si>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</si>
  <si>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</si>
  <si>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</si>
  <si>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</si>
  <si>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</si>
  <si>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</si>
  <si>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</si>
  <si>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</si>
  <si>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</si>
  <si>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</si>
  <si>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</si>
  <si>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</si>
  <si>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</si>
  <si>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</si>
  <si>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</si>
  <si>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</si>
  <si>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</si>
  <si>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</si>
  <si>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</si>
  <si>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</si>
  <si>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</si>
  <si>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</si>
  <si>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</si>
  <si>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</si>
  <si>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</si>
  <si>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</si>
  <si>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</si>
  <si>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</si>
  <si>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</si>
  <si>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</si>
  <si>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</si>
  <si>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</si>
  <si>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</si>
  <si>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</si>
  <si>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</si>
  <si>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</si>
  <si>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</si>
  <si>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</si>
  <si>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</si>
  <si>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</si>
  <si>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</si>
  <si>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</si>
  <si>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</si>
  <si>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</si>
  <si>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</si>
  <si>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</si>
  <si>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</si>
  <si>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</si>
  <si>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</si>
  <si>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</si>
  <si>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</si>
  <si>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</si>
  <si>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</si>
  <si>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</si>
  <si>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</si>
  <si>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</si>
  <si>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</si>
  <si>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</si>
  <si>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</si>
  <si>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</si>
  <si>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</si>
  <si>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</si>
  <si>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</si>
  <si>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</si>
  <si>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</si>
  <si>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</si>
  <si>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</si>
  <si>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</si>
  <si>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</si>
  <si>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</si>
  <si>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</si>
  <si>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</si>
  <si>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</si>
  <si>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</si>
  <si>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</si>
  <si>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</si>
  <si>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</si>
  <si>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</si>
  <si>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</si>
  <si>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</si>
  <si>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</si>
  <si>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</si>
  <si>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</si>
  <si>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</si>
  <si>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</si>
  <si>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</si>
  <si>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</si>
  <si>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</si>
  <si>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</si>
  <si>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</si>
  <si>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</si>
  <si>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</si>
  <si>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</si>
  <si>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</si>
  <si>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</si>
  <si>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</si>
  <si>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</si>
  <si>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</si>
  <si>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</si>
  <si>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</si>
  <si>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</si>
  <si>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</si>
  <si>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</si>
  <si>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</si>
  <si>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</si>
  <si>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</si>
  <si>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</si>
  <si>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</si>
  <si>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</si>
  <si>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</si>
  <si>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</si>
  <si>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</si>
  <si>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</si>
  <si>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</si>
  <si>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</si>
  <si>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</si>
  <si>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</si>
  <si>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</si>
  <si>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</si>
  <si>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</si>
  <si>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</si>
  <si>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</si>
  <si>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</si>
  <si>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</si>
  <si>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</si>
  <si>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</si>
  <si>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</si>
  <si>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</si>
  <si>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</si>
  <si>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</si>
  <si>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</si>
  <si>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</si>
  <si>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</si>
  <si>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</si>
  <si>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</si>
  <si>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</si>
  <si>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</si>
  <si>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</si>
  <si>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</si>
  <si>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</si>
  <si>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</si>
  <si>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</si>
  <si>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</si>
  <si>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</si>
  <si>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</si>
  <si>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</si>
  <si>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</si>
  <si>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</si>
  <si>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</si>
  <si>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</si>
  <si>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</si>
  <si>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</si>
  <si>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</si>
  <si>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</si>
  <si>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</si>
  <si>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</si>
  <si>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</si>
  <si>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</si>
  <si>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</si>
  <si>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</si>
  <si>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</si>
  <si>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</si>
  <si>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</si>
  <si>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</si>
  <si>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</si>
  <si>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</si>
  <si>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</si>
  <si>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</si>
  <si>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</si>
  <si>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</si>
  <si>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</si>
  <si>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</si>
  <si>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</si>
  <si>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</si>
  <si>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</si>
  <si>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</si>
  <si>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</si>
  <si>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</si>
  <si>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</si>
  <si>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</si>
  <si>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</si>
  <si>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</si>
  <si>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</si>
  <si>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</si>
  <si>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</si>
  <si>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</si>
  <si>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</si>
  <si>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</si>
  <si>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</si>
  <si>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</si>
  <si>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</si>
  <si>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</si>
  <si>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</si>
  <si>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</si>
  <si>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</si>
  <si>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</si>
  <si>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</si>
  <si>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</si>
  <si>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</si>
  <si>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</si>
  <si>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</si>
  <si>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</si>
  <si>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</si>
  <si>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</si>
  <si>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</si>
  <si>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</si>
  <si>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</si>
  <si>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</si>
  <si>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</si>
  <si>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</si>
  <si>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</si>
  <si>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</si>
  <si>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</si>
  <si>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</si>
  <si>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</si>
  <si>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</si>
  <si>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</si>
  <si>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</si>
  <si>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</si>
  <si>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</si>
  <si>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</si>
  <si>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</si>
  <si>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</si>
  <si>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</si>
  <si>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</si>
  <si>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</si>
  <si>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</si>
  <si>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</si>
  <si>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</si>
  <si>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</si>
  <si>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</si>
  <si>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</si>
  <si>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</si>
  <si>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</si>
  <si>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</si>
  <si>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</si>
  <si>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</si>
  <si>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</si>
  <si>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</si>
  <si>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</si>
  <si>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</si>
  <si>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</si>
  <si>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</si>
  <si>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</si>
  <si>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</si>
  <si>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</si>
  <si>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</si>
  <si>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</si>
  <si>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</si>
  <si>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</si>
  <si>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</si>
  <si>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</si>
  <si>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</si>
  <si>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</si>
  <si>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</si>
  <si>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</si>
  <si>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</si>
  <si>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</si>
  <si>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</si>
  <si>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</si>
  <si>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</si>
  <si>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</si>
  <si>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</si>
  <si>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</si>
  <si>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</si>
  <si>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</si>
  <si>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</si>
  <si>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</si>
  <si>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</si>
  <si>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</si>
  <si>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</si>
  <si>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</si>
  <si>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</si>
  <si>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</si>
  <si>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</si>
  <si>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</si>
  <si>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</si>
  <si>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</si>
  <si>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</si>
  <si>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</si>
  <si>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</si>
  <si>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</si>
  <si>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</si>
  <si>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</si>
  <si>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</si>
  <si>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</si>
  <si>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</si>
  <si>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</si>
  <si>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</si>
  <si>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</si>
  <si>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</si>
  <si>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</si>
  <si>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</si>
  <si>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</si>
  <si>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</si>
  <si>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</si>
  <si>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</si>
  <si>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</si>
  <si>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</si>
  <si>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</si>
  <si>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</si>
  <si>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</si>
  <si>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</si>
  <si>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</si>
  <si>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</si>
  <si>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</si>
  <si>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</si>
  <si>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</si>
  <si>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</si>
  <si>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</si>
  <si>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</si>
  <si>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</si>
  <si>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</si>
  <si>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</si>
  <si>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</si>
  <si>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</si>
  <si>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</si>
  <si>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</si>
  <si>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</si>
  <si>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</si>
  <si>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</si>
  <si>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</si>
  <si>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</si>
  <si>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</si>
  <si>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</si>
  <si>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</si>
  <si>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</si>
  <si>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</si>
  <si>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</si>
  <si>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</si>
  <si>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</si>
  <si>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</si>
  <si>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</si>
  <si>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</si>
  <si>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</si>
  <si>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</si>
  <si>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</si>
  <si>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</si>
  <si>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</si>
  <si>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</si>
  <si>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</si>
  <si>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</si>
  <si>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</si>
  <si>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</si>
  <si>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</si>
  <si>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</si>
  <si>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</si>
  <si>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</si>
  <si>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</si>
  <si>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</si>
  <si>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</si>
  <si>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</si>
  <si>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</si>
  <si>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</si>
  <si>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</si>
  <si>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</si>
  <si>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</si>
  <si>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</si>
  <si>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</si>
  <si>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</si>
  <si>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</si>
  <si>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</si>
  <si>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</si>
  <si>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</si>
  <si>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</si>
  <si>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</si>
  <si>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</si>
  <si>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</si>
  <si>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</si>
  <si>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</si>
  <si>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</si>
  <si>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</si>
  <si>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</si>
  <si>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</si>
  <si>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</si>
  <si>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</si>
  <si>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</si>
  <si>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</si>
  <si>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</si>
  <si>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</si>
  <si>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</si>
  <si>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</si>
  <si>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</si>
  <si>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</si>
  <si>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</si>
  <si>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</si>
  <si>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</si>
  <si>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</si>
  <si>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</si>
  <si>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</si>
  <si>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</si>
  <si>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</si>
  <si>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</si>
  <si>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</si>
  <si>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</si>
  <si>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</si>
  <si>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</si>
  <si>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</si>
  <si>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</si>
  <si>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</si>
  <si>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</si>
  <si>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</si>
  <si>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</si>
  <si>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</si>
  <si>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</si>
  <si>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</si>
  <si>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</si>
  <si>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</si>
  <si>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</si>
  <si>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</si>
  <si>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</si>
  <si>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</si>
  <si>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</si>
  <si>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</si>
  <si>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</si>
  <si>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</si>
  <si>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</si>
  <si>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</si>
  <si>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</si>
  <si>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</si>
  <si>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</si>
  <si>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</si>
  <si>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</si>
  <si>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</si>
  <si>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</si>
  <si>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</si>
  <si>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</si>
  <si>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</si>
  <si>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</si>
  <si>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</si>
  <si>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</si>
  <si>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</si>
  <si>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</si>
  <si>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</si>
  <si>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</si>
  <si>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</si>
  <si>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</si>
  <si>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</si>
  <si>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</si>
  <si>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</si>
  <si>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</si>
  <si>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</si>
  <si>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</si>
  <si>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</si>
  <si>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</si>
  <si>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</si>
  <si>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</si>
  <si>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</si>
  <si>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</si>
  <si>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</si>
  <si>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</si>
  <si>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</si>
  <si>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</si>
  <si>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</si>
  <si>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</si>
  <si>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</si>
  <si>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</si>
  <si>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</si>
  <si>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</si>
  <si>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</si>
  <si>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</si>
  <si>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</si>
  <si>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</si>
  <si>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</si>
  <si>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</si>
  <si>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</si>
  <si>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</si>
  <si>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</si>
  <si>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</si>
  <si>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</si>
  <si>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</si>
  <si>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</si>
  <si>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</si>
  <si>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</si>
  <si>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</si>
  <si>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</si>
  <si>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</si>
  <si>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</si>
  <si>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</si>
  <si>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</si>
  <si>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</si>
  <si>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</si>
  <si>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</si>
  <si>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</si>
  <si>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</si>
  <si>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</si>
  <si>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</si>
  <si>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</si>
  <si>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</si>
  <si>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</si>
  <si>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</si>
  <si>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</si>
  <si>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</si>
  <si>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</si>
  <si>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</si>
  <si>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</si>
  <si>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</si>
  <si>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</si>
  <si>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</si>
  <si>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</si>
  <si>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</si>
  <si>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</si>
  <si>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</si>
  <si>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</si>
  <si>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</si>
  <si>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</si>
  <si>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</si>
  <si>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</si>
  <si>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</si>
  <si>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</si>
  <si>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</si>
  <si>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</si>
  <si>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</si>
  <si>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</si>
  <si>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</si>
  <si>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</si>
  <si>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</si>
  <si>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</si>
  <si>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</si>
  <si>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</si>
  <si>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</si>
  <si>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</si>
  <si>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</si>
  <si>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</si>
  <si>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</si>
  <si>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</si>
  <si>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</si>
  <si>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</si>
  <si>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</si>
  <si>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</si>
  <si>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</si>
  <si>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</si>
  <si>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</si>
  <si>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</si>
  <si>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</si>
  <si>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</si>
  <si>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</si>
  <si>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</si>
  <si>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</si>
  <si>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</si>
  <si>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</si>
  <si>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</si>
  <si>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</si>
  <si>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</si>
  <si>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</si>
  <si>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</si>
  <si>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</si>
  <si>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</si>
  <si>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</si>
  <si>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</si>
  <si>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</si>
  <si>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</si>
  <si>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</si>
  <si>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</si>
  <si>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</si>
  <si>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</si>
  <si>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</si>
  <si>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</si>
  <si>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</si>
  <si>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</si>
  <si>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</si>
  <si>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</si>
  <si>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</si>
  <si>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</si>
  <si>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</si>
  <si>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</si>
  <si>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</si>
  <si>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</si>
  <si>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</si>
  <si>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</si>
  <si>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</si>
  <si>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</si>
  <si>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</si>
  <si>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</si>
  <si>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</si>
  <si>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</si>
  <si>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</si>
  <si>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</si>
  <si>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</si>
  <si>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</si>
  <si>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</si>
  <si>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</si>
  <si>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</si>
  <si>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</si>
  <si>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</si>
  <si>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</si>
  <si>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</si>
  <si>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</si>
  <si>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</si>
  <si>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</si>
  <si>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</si>
  <si>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</si>
  <si>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</si>
  <si>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</si>
  <si>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</si>
  <si>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</si>
  <si>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</si>
  <si>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</si>
  <si>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</si>
  <si>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</si>
  <si>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</si>
  <si>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</si>
  <si>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</si>
  <si>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</si>
  <si>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</si>
  <si>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</si>
  <si>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</si>
  <si>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</si>
  <si>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</si>
  <si>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</si>
  <si>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</si>
  <si>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</si>
  <si>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</si>
  <si>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</si>
  <si>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</si>
  <si>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</si>
  <si>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</si>
  <si>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</si>
  <si>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</si>
  <si>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</si>
  <si>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</si>
  <si>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</si>
  <si>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</si>
  <si>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</si>
  <si>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</si>
  <si>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</si>
  <si>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</si>
  <si>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</si>
  <si>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</si>
  <si>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</si>
  <si>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</si>
  <si>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</si>
  <si>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</si>
  <si>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</si>
  <si>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</si>
  <si>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</si>
  <si>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</si>
  <si>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</si>
  <si>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</si>
  <si>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</si>
  <si>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</si>
  <si>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</si>
  <si>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</si>
  <si>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</si>
  <si>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</si>
  <si>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</si>
  <si>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</si>
  <si>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</si>
  <si>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</si>
  <si>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</si>
  <si>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</si>
  <si>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</si>
  <si>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</si>
  <si>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</si>
  <si>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</si>
  <si>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</si>
  <si>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</si>
  <si>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</si>
  <si>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</si>
  <si>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</si>
  <si>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</si>
  <si>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</si>
  <si>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</si>
  <si>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</si>
  <si>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</si>
  <si>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</si>
  <si>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</si>
  <si>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</si>
  <si>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</si>
  <si>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</si>
  <si>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</si>
  <si>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</si>
  <si>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</si>
  <si>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</si>
  <si>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</si>
  <si>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</si>
  <si>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</si>
  <si>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</si>
  <si>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</si>
  <si>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</si>
  <si>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</si>
  <si>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</si>
  <si>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</si>
  <si>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</si>
  <si>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</si>
  <si>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</si>
  <si>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</si>
  <si>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</si>
  <si>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</si>
  <si>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</si>
  <si>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</si>
  <si>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</si>
  <si>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</si>
  <si>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</si>
  <si>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</si>
  <si>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</si>
  <si>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</si>
  <si>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</si>
  <si>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</si>
  <si>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</si>
  <si>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</si>
  <si>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</si>
  <si>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</si>
  <si>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</si>
  <si>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</si>
  <si>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</si>
  <si>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</si>
  <si>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</si>
  <si>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</si>
  <si>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</si>
  <si>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</si>
  <si>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</si>
  <si>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</si>
  <si>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</si>
  <si>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</si>
  <si>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</si>
  <si>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</si>
  <si>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</si>
  <si>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</si>
  <si>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</si>
  <si>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</si>
  <si>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</si>
  <si>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</si>
  <si>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</si>
  <si>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</si>
  <si>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</si>
  <si>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</si>
  <si>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</si>
  <si>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</si>
  <si>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</si>
  <si>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</si>
  <si>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</si>
  <si>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</si>
  <si>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</si>
  <si>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</si>
  <si>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</si>
  <si>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</si>
  <si>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</si>
  <si>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</si>
  <si>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</si>
  <si>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</si>
  <si>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</si>
  <si>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</si>
  <si>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</si>
  <si>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</si>
  <si>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</si>
  <si>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</si>
  <si>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</si>
  <si>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</si>
  <si>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</si>
  <si>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</si>
  <si>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</si>
  <si>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</si>
  <si>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</si>
  <si>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</si>
  <si>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</si>
  <si>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</si>
  <si>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</si>
  <si>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</si>
  <si>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</si>
  <si>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</si>
  <si>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</si>
  <si>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</si>
  <si>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</si>
  <si>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</si>
  <si>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</si>
  <si>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</si>
  <si>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</si>
  <si>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</si>
  <si>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</si>
  <si>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</si>
  <si>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</si>
  <si>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</si>
  <si>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</si>
  <si>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</si>
  <si>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</si>
  <si>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</si>
  <si>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</si>
  <si>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</si>
  <si>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</si>
  <si>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</si>
  <si>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</si>
  <si>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</si>
  <si>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</si>
  <si>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</si>
  <si>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</si>
  <si>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</si>
  <si>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</si>
  <si>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</si>
  <si>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</si>
  <si>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</si>
  <si>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</si>
  <si>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</si>
  <si>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</si>
  <si>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</si>
  <si>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</si>
  <si>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</si>
  <si>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</si>
  <si>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</si>
  <si>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</si>
  <si>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</si>
  <si>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</si>
  <si>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</si>
  <si>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</si>
  <si>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</si>
  <si>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</si>
  <si>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</si>
  <si>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</si>
  <si>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</si>
  <si>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</si>
  <si>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</si>
  <si>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</si>
  <si>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</si>
  <si>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</si>
  <si>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</si>
  <si>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</si>
  <si>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</si>
  <si>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</si>
  <si>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</si>
  <si>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</si>
  <si>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</si>
  <si>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</si>
  <si>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</si>
  <si>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</si>
  <si>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</si>
  <si>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</si>
  <si>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</si>
  <si>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</si>
  <si>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</si>
  <si>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</si>
  <si>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</si>
  <si>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</si>
  <si>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</si>
  <si>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</si>
  <si>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</si>
  <si>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</si>
  <si>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</si>
  <si>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</si>
  <si>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</si>
  <si>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</si>
  <si>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</si>
  <si>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</si>
  <si>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</si>
  <si>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</si>
  <si>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</si>
  <si>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</si>
  <si>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</si>
  <si>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</si>
  <si>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</si>
  <si>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</si>
  <si>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</si>
  <si>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</si>
  <si>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</si>
  <si>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</si>
  <si>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</si>
  <si>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</si>
  <si>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</si>
  <si>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</si>
  <si>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</si>
  <si>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</si>
  <si>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</si>
  <si>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</si>
  <si>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</si>
  <si>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</si>
  <si>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</si>
  <si>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</si>
  <si>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</si>
  <si>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</si>
  <si>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</si>
  <si>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</si>
  <si>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</si>
  <si>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</si>
  <si>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</si>
  <si>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</si>
  <si>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</si>
  <si>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</si>
  <si>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</si>
  <si>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</si>
  <si>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</si>
  <si>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</si>
  <si>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</si>
  <si>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</si>
  <si>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</si>
  <si>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</si>
  <si>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</si>
  <si>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</si>
  <si>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</si>
  <si>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</si>
  <si>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</si>
  <si>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</si>
  <si>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</si>
  <si>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</si>
  <si>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</si>
  <si>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</si>
  <si>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</si>
  <si>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</si>
  <si>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</si>
  <si>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</si>
  <si>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</si>
  <si>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</si>
  <si>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</si>
  <si>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</si>
  <si>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</si>
  <si>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</si>
  <si>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</si>
  <si>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</si>
  <si>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</si>
  <si>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</si>
  <si>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</si>
  <si>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</si>
  <si>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</si>
  <si>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</si>
  <si>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</si>
  <si>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</si>
  <si>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</si>
  <si>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</si>
  <si>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</si>
  <si>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</si>
  <si>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</si>
  <si>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</si>
  <si>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</si>
  <si>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</si>
  <si>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</si>
  <si>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</si>
  <si>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</si>
  <si>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</si>
  <si>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</si>
  <si>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</si>
  <si>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</si>
  <si>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</si>
  <si>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</si>
  <si>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</si>
  <si>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</si>
  <si>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</si>
  <si>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</si>
  <si>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</si>
  <si>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</si>
  <si>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</si>
  <si>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</si>
  <si>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</si>
  <si>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</si>
  <si>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</si>
  <si>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</si>
  <si>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</si>
  <si>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</si>
  <si>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</si>
  <si>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</si>
  <si>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</si>
  <si>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</si>
  <si>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</si>
  <si>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</si>
  <si>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</si>
  <si>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</si>
  <si>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</si>
  <si>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</si>
  <si>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</si>
  <si>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</si>
  <si>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</si>
  <si>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</si>
  <si>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</si>
  <si>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</si>
  <si>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</si>
  <si>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</si>
  <si>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</si>
  <si>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</si>
  <si>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</si>
  <si>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</si>
  <si>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</si>
  <si>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</si>
  <si>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</si>
  <si>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</si>
  <si>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</si>
  <si>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</si>
  <si>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</si>
  <si>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</si>
  <si>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</si>
  <si>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</si>
  <si>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</si>
  <si>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</si>
  <si>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</si>
  <si>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</si>
  <si>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</si>
  <si>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</si>
  <si>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</si>
  <si>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</si>
  <si>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</si>
  <si>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</si>
  <si>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</si>
  <si>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</si>
  <si>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</si>
  <si>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</si>
  <si>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</si>
  <si>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</si>
  <si>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</si>
  <si>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</si>
  <si>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</si>
  <si>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</si>
  <si>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</si>
  <si>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</si>
  <si>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</si>
  <si>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</si>
  <si>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</si>
  <si>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</si>
  <si>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</si>
  <si>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</si>
  <si>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</si>
  <si>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</si>
  <si>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</si>
  <si>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</si>
  <si>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</si>
  <si>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</si>
  <si>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</si>
  <si>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</si>
  <si>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</si>
  <si>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</si>
  <si>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</si>
  <si>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</si>
  <si>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</si>
  <si>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</si>
  <si>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</si>
  <si>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</si>
  <si>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</si>
  <si>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</si>
  <si>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</si>
  <si>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</si>
  <si>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</si>
  <si>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</si>
  <si>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</si>
  <si>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</si>
  <si>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</si>
  <si>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</si>
  <si>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</si>
  <si>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</si>
  <si>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</si>
  <si>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</si>
  <si>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</si>
  <si>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</si>
  <si>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</si>
  <si>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</si>
  <si>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</si>
  <si>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</si>
  <si>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</si>
  <si>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</si>
  <si>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</si>
  <si>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</si>
  <si>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</si>
  <si>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</si>
  <si>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</si>
  <si>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</si>
  <si>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</si>
  <si>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</si>
  <si>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</si>
  <si>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</si>
  <si>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</si>
  <si>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</si>
  <si>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</si>
  <si>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</si>
  <si>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</si>
  <si>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</si>
  <si>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</si>
  <si>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</si>
  <si>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</si>
  <si>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</si>
  <si>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</si>
  <si>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</si>
  <si>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</si>
  <si>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</si>
  <si>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</si>
  <si>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</si>
  <si>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</si>
  <si>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</si>
  <si>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</si>
  <si>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</si>
  <si>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</si>
  <si>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</si>
  <si>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</si>
  <si>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</si>
  <si>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</si>
  <si>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</si>
  <si>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</si>
  <si>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</si>
  <si>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</si>
  <si>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</si>
  <si>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</si>
  <si>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</si>
  <si>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</si>
  <si>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</si>
  <si>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</si>
  <si>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</si>
  <si>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</si>
  <si>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</si>
  <si>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</si>
  <si>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</si>
  <si>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</si>
  <si>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</si>
  <si>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</si>
  <si>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</si>
  <si>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</si>
  <si>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</si>
  <si>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</si>
  <si>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</si>
  <si>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</si>
  <si>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</si>
  <si>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</si>
  <si>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</si>
  <si>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</si>
  <si>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</si>
  <si>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</si>
  <si>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</si>
  <si>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</si>
  <si>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</si>
  <si>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</si>
  <si>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</si>
  <si>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</si>
  <si>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</si>
  <si>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</si>
  <si>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</si>
  <si>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</si>
  <si>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</si>
  <si>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</si>
  <si>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</si>
  <si>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</si>
  <si>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</si>
  <si>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</si>
  <si>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</si>
  <si>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</si>
  <si>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</si>
  <si>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</si>
  <si>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</si>
  <si>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</si>
  <si>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</si>
  <si>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</si>
  <si>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</si>
  <si>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</si>
  <si>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</si>
  <si>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</si>
  <si>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</si>
  <si>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</si>
  <si>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</si>
  <si>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</si>
  <si>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</si>
  <si>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</si>
  <si>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</si>
  <si>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</si>
  <si>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</si>
  <si>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</si>
  <si>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</si>
  <si>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</si>
  <si>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</si>
  <si>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</si>
  <si>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</si>
  <si>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</si>
  <si>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</si>
  <si>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</si>
  <si>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</si>
  <si>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</si>
  <si>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</si>
  <si>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</si>
  <si>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</si>
  <si>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</si>
  <si>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</si>
  <si>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</si>
  <si>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</si>
  <si>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</si>
  <si>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</si>
  <si>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</si>
  <si>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</si>
  <si>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</si>
  <si>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</si>
  <si>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</si>
  <si>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</si>
  <si>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</si>
  <si>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</si>
  <si>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</si>
  <si>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</si>
  <si>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</si>
  <si>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</si>
  <si>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</si>
  <si>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</si>
  <si>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</si>
  <si>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</si>
  <si>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</si>
  <si>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</si>
  <si>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</si>
  <si>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</si>
  <si>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</si>
  <si>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</si>
  <si>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</si>
  <si>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</si>
  <si>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</si>
  <si>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</si>
  <si>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</si>
  <si>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</si>
  <si>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</si>
  <si>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</si>
  <si>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</si>
  <si>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</si>
  <si>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</si>
  <si>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</si>
  <si>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</si>
  <si>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</si>
  <si>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</si>
  <si>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</si>
  <si>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</si>
  <si>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</si>
  <si>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</si>
  <si>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</si>
  <si>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</si>
  <si>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</si>
  <si>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</si>
  <si>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</si>
  <si>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</si>
  <si>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</si>
  <si>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</si>
  <si>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</si>
  <si>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</si>
  <si>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</si>
  <si>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</si>
  <si>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</si>
  <si>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</si>
  <si>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</si>
  <si>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</si>
  <si>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</si>
  <si>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</si>
  <si>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</si>
  <si>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</si>
  <si>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</si>
  <si>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</si>
  <si>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</si>
  <si>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</si>
  <si>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</si>
  <si>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</si>
  <si>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</si>
  <si>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</si>
  <si>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</si>
  <si>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</si>
  <si>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</si>
  <si>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</si>
  <si>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</si>
  <si>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</si>
  <si>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</si>
  <si>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</si>
  <si>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</si>
  <si>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</si>
  <si>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</si>
  <si>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</si>
  <si>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</si>
  <si>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</si>
  <si>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</si>
  <si>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</si>
  <si>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</si>
  <si>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</si>
  <si>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</si>
  <si>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</si>
  <si>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</si>
  <si>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</si>
  <si>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</si>
  <si>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</si>
  <si>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</si>
  <si>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</si>
  <si>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</si>
  <si>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</si>
  <si>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</si>
  <si>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</si>
  <si>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</si>
  <si>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</si>
  <si>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</si>
  <si>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</si>
  <si>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</si>
  <si>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</si>
  <si>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</si>
  <si>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</si>
  <si>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</si>
  <si>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</si>
  <si>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</si>
  <si>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</si>
  <si>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</si>
  <si>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</si>
  <si>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</si>
  <si>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</si>
  <si>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</si>
  <si>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</si>
  <si>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</si>
  <si>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</si>
  <si>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</si>
  <si>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</si>
  <si>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</si>
  <si>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</si>
  <si>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</si>
  <si>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</si>
  <si>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</si>
  <si>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</si>
  <si>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</si>
  <si>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</si>
  <si>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</si>
  <si>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</si>
  <si>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</si>
  <si>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</si>
  <si>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</si>
  <si>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</si>
  <si>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</si>
  <si>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</si>
  <si>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</si>
  <si>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</si>
  <si>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</si>
  <si>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</si>
  <si>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</si>
  <si>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</si>
  <si>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</si>
  <si>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</si>
  <si>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</si>
  <si>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</si>
  <si>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</si>
  <si>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</si>
  <si>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</si>
  <si>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</si>
  <si>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</si>
  <si>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</si>
  <si>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</si>
  <si>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</si>
  <si>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</si>
  <si>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</si>
  <si>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</si>
  <si>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</si>
  <si>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</si>
  <si>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</si>
  <si>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</si>
  <si>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</si>
  <si>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</si>
  <si>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</si>
  <si>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</si>
  <si>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</si>
  <si>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</si>
  <si>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</si>
  <si>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</si>
  <si>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</si>
  <si>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</si>
  <si>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</si>
  <si>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</si>
  <si>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</si>
  <si>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</si>
  <si>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</si>
  <si>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</si>
  <si>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</si>
  <si>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</si>
  <si>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</si>
  <si>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</si>
  <si>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</si>
  <si>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</si>
  <si>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</si>
  <si>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</si>
  <si>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</si>
  <si>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</si>
  <si>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</si>
  <si>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</si>
  <si>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</si>
  <si>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</si>
  <si>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</si>
  <si>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</si>
  <si>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</si>
  <si>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</si>
  <si>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</si>
  <si>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</si>
  <si>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</si>
  <si>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</si>
  <si>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</si>
  <si>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</si>
  <si>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</si>
  <si>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</si>
  <si>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</si>
  <si>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</si>
  <si>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</si>
  <si>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</si>
  <si>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</si>
  <si>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</si>
  <si>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</si>
  <si>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</si>
  <si>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</si>
  <si>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</si>
  <si>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</si>
  <si>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</si>
  <si>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</si>
  <si>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</si>
  <si>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</si>
  <si>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</si>
  <si>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</si>
  <si>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</si>
  <si>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</si>
  <si>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</si>
  <si>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</si>
  <si>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</si>
  <si>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</si>
  <si>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</si>
  <si>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</si>
  <si>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</si>
  <si>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</si>
  <si>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</si>
  <si>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</si>
  <si>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</si>
  <si>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</si>
  <si>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</si>
  <si>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</si>
  <si>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</si>
  <si>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</si>
  <si>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</si>
  <si>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</si>
  <si>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</si>
  <si>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</si>
  <si>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</si>
  <si>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</si>
  <si>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</si>
  <si>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</si>
  <si>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</si>
  <si>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</si>
  <si>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</si>
  <si>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</si>
  <si>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</si>
  <si>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</si>
  <si>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</si>
  <si>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</si>
  <si>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</si>
  <si>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</si>
  <si>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</si>
  <si>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</si>
  <si>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</si>
  <si>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</si>
  <si>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</si>
  <si>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</si>
  <si>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</si>
  <si>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</si>
  <si>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</si>
  <si>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</si>
  <si>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</si>
  <si>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</si>
  <si>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</si>
  <si>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</si>
  <si>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</si>
  <si>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</si>
  <si>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</si>
  <si>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</si>
  <si>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</si>
  <si>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</si>
  <si>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</si>
  <si>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</si>
  <si>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</si>
  <si>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</si>
  <si>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</si>
  <si>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</si>
  <si>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</si>
  <si>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</si>
  <si>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</si>
  <si>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</si>
  <si>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</si>
  <si>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</si>
  <si>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</si>
  <si>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</si>
  <si>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</si>
  <si>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</si>
  <si>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</si>
  <si>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</si>
  <si>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</si>
  <si>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</si>
  <si>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</si>
  <si>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</si>
  <si>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</si>
  <si>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</si>
  <si>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</si>
  <si>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</si>
  <si>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</si>
  <si>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</si>
  <si>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</si>
  <si>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</si>
  <si>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</si>
  <si>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</si>
  <si>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</si>
  <si>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</si>
  <si>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</si>
  <si>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</si>
  <si>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</si>
  <si>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</si>
  <si>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</si>
  <si>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</si>
  <si>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</si>
  <si>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</si>
  <si>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</si>
  <si>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</si>
  <si>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</si>
  <si>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</si>
  <si>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</si>
  <si>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</si>
  <si>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</si>
  <si>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</si>
  <si>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</si>
  <si>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</si>
  <si>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</si>
  <si>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</si>
  <si>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</si>
  <si>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</si>
  <si>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</si>
  <si>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</si>
  <si>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</si>
  <si>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</si>
  <si>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</si>
  <si>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</si>
  <si>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</si>
  <si>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</si>
  <si>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</si>
  <si>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</si>
  <si>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</si>
  <si>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</si>
  <si>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</si>
  <si>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</si>
  <si>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</si>
  <si>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</si>
  <si>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</si>
  <si>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</si>
  <si>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</si>
  <si>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</si>
  <si>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</si>
  <si>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</si>
  <si>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</si>
  <si>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</si>
  <si>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</si>
  <si>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</si>
  <si>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</si>
  <si>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</si>
  <si>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</si>
  <si>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</si>
  <si>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</si>
  <si>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</si>
  <si>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</si>
  <si>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</si>
  <si>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</si>
  <si>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</si>
  <si>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</si>
  <si>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</si>
  <si>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</si>
  <si>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</si>
  <si>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</si>
  <si>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</si>
  <si>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</si>
  <si>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</si>
  <si>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</si>
  <si>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</si>
  <si>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</si>
  <si>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</si>
  <si>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</si>
  <si>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</si>
  <si>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</si>
  <si>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</si>
  <si>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</si>
  <si>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</si>
  <si>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</si>
  <si>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</si>
  <si>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</si>
  <si>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</si>
  <si>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</si>
  <si>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</si>
  <si>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</si>
  <si>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</si>
  <si>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</si>
  <si>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</si>
  <si>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</si>
  <si>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</si>
  <si>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</si>
  <si>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</si>
  <si>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</si>
  <si>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</si>
  <si>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</si>
  <si>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</si>
  <si>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</si>
  <si>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</si>
  <si>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</si>
  <si>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</si>
  <si>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</si>
  <si>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</si>
  <si>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</si>
  <si>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</si>
  <si>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</si>
  <si>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</si>
  <si>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</si>
  <si>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</si>
  <si>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</si>
  <si>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</si>
  <si>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</si>
  <si>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</si>
  <si>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</si>
  <si>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</si>
  <si>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</si>
  <si>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</si>
  <si>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</si>
  <si>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</si>
  <si>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</si>
  <si>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</si>
  <si>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</si>
  <si>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</si>
  <si>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</si>
  <si>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</si>
  <si>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</si>
  <si>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</si>
  <si>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</si>
  <si>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</si>
  <si>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</si>
  <si>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</si>
  <si>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</si>
  <si>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</si>
  <si>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</si>
  <si>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</si>
  <si>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</si>
  <si>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</si>
  <si>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</si>
  <si>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</si>
  <si>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</si>
  <si>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</si>
  <si>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</si>
  <si>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</si>
  <si>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</si>
  <si>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</si>
  <si>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</si>
  <si>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</si>
  <si>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</si>
  <si>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</si>
  <si>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</si>
  <si>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</si>
  <si>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</si>
  <si>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</si>
  <si>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</si>
  <si>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</si>
  <si>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</si>
  <si>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</si>
  <si>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</si>
  <si>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</si>
  <si>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</si>
  <si>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</si>
  <si>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</si>
  <si>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</si>
  <si>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</si>
  <si>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</si>
  <si>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</si>
  <si>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</si>
  <si>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</si>
  <si>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</si>
  <si>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</si>
  <si>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</si>
  <si>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</si>
  <si>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</si>
  <si>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</si>
  <si>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</si>
  <si>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</si>
  <si>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</si>
  <si>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</si>
  <si>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</si>
  <si>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</si>
  <si>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</si>
  <si>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</si>
  <si>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</si>
  <si>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</si>
  <si>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</si>
  <si>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</si>
  <si>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</si>
  <si>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</si>
  <si>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</si>
  <si>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</si>
  <si>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</si>
  <si>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</si>
  <si>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</si>
  <si>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</si>
  <si>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</si>
  <si>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</si>
  <si>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</si>
  <si>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</si>
  <si>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</si>
  <si>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</si>
  <si>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</si>
  <si>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</si>
  <si>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</si>
  <si>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</si>
  <si>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</si>
  <si>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</si>
  <si>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</si>
  <si>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</si>
  <si>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</si>
  <si>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</si>
  <si>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</si>
  <si>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</si>
  <si>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</si>
  <si>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</si>
  <si>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</si>
  <si>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</si>
  <si>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</si>
  <si>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</si>
  <si>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</si>
  <si>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</si>
  <si>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</si>
  <si>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</si>
  <si>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</si>
  <si>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</si>
  <si>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</si>
  <si>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</si>
  <si>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</si>
  <si>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</si>
  <si>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</si>
  <si>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</si>
  <si>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</si>
  <si>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</si>
  <si>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</si>
  <si>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</si>
  <si>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</si>
  <si>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</si>
  <si>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</si>
  <si>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</si>
  <si>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</si>
  <si>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</si>
  <si>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</si>
  <si>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</si>
  <si>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</si>
  <si>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</si>
  <si>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</si>
  <si>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</si>
  <si>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</si>
  <si>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</si>
  <si>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</si>
  <si>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</si>
  <si>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</si>
  <si>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</si>
  <si>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</si>
  <si>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</si>
  <si>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</si>
  <si>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</si>
  <si>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</si>
  <si>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</si>
  <si>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</si>
  <si>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</si>
  <si>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</si>
  <si>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</si>
  <si>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</si>
  <si>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</si>
  <si>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</si>
  <si>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</si>
  <si>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</si>
  <si>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</si>
  <si>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</si>
  <si>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</si>
  <si>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</si>
  <si>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</si>
  <si>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</si>
  <si>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</si>
  <si>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</si>
  <si>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</si>
  <si>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</si>
  <si>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</si>
  <si>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</si>
  <si>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</si>
  <si>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</si>
  <si>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</si>
  <si>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</si>
  <si>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</si>
  <si>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</si>
  <si>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</si>
  <si>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</si>
  <si>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</si>
  <si>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</si>
  <si>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</si>
  <si>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</si>
  <si>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</si>
  <si>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</si>
  <si>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</si>
  <si>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</si>
  <si>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</si>
  <si>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</si>
  <si>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</si>
  <si>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</si>
  <si>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</si>
  <si>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</si>
  <si>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</si>
  <si>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</si>
  <si>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</si>
  <si>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</si>
  <si>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</si>
  <si>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</si>
  <si>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</si>
  <si>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</si>
  <si>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</si>
  <si>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</si>
  <si>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</si>
  <si>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</si>
  <si>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</si>
  <si>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</si>
  <si>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</si>
  <si>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</si>
  <si>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</si>
  <si>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</si>
  <si>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</si>
  <si>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</si>
  <si>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</si>
  <si>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</si>
  <si>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</si>
  <si>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</si>
  <si>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</si>
  <si>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</si>
  <si>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</si>
  <si>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</si>
  <si>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</si>
  <si>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</si>
  <si>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</si>
  <si>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</si>
  <si>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</si>
  <si>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</si>
  <si>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</si>
  <si>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</si>
  <si>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</si>
  <si>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</si>
  <si>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</si>
  <si>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</si>
  <si>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</si>
  <si>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</si>
  <si>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</si>
  <si>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</si>
  <si>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</si>
  <si>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</si>
  <si>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</si>
  <si>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</si>
  <si>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</si>
  <si>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</si>
  <si>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</si>
  <si>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</si>
  <si>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</si>
  <si>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</si>
  <si>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</si>
  <si>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</si>
  <si>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</si>
  <si>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</si>
  <si>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</si>
  <si>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</si>
  <si>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</si>
  <si>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</si>
  <si>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</si>
  <si>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</si>
  <si>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</si>
  <si>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</si>
  <si>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</si>
  <si>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</si>
  <si>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</si>
  <si>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</si>
  <si>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</si>
  <si>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</si>
  <si>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</si>
  <si>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</si>
  <si>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</si>
  <si>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</si>
  <si>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</si>
  <si>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</si>
  <si>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</si>
  <si>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</si>
  <si>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</si>
  <si>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</si>
  <si>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</si>
  <si>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</si>
  <si>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</si>
  <si>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</si>
  <si>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</si>
  <si>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</si>
  <si>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</si>
  <si>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</si>
  <si>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</si>
  <si>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</si>
  <si>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</si>
  <si>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</si>
  <si>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</si>
  <si>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</si>
  <si>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</si>
  <si>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</si>
  <si>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</si>
  <si>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</si>
  <si>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</si>
  <si>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</si>
  <si>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</si>
  <si>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</si>
  <si>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</si>
  <si>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</si>
  <si>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</si>
  <si>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</si>
  <si>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</si>
  <si>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</si>
  <si>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</si>
  <si>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</si>
  <si>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</si>
  <si>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</si>
  <si>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</si>
  <si>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</si>
  <si>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</si>
  <si>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</si>
  <si>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</si>
  <si>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</si>
  <si>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</si>
  <si>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</si>
  <si>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</si>
  <si>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</si>
  <si>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</si>
  <si>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</si>
  <si>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</si>
  <si>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</si>
  <si>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</si>
  <si>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</si>
  <si>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</si>
  <si>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</si>
  <si>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</si>
  <si>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</si>
  <si>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</si>
  <si>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</si>
  <si>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</si>
  <si>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</si>
  <si>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</si>
  <si>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</si>
  <si>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</si>
  <si>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</si>
  <si>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</si>
  <si>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</si>
  <si>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</si>
  <si>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</si>
  <si>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</si>
  <si>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</si>
  <si>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</si>
  <si>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</si>
  <si>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</si>
  <si>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</si>
  <si>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</si>
  <si>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</si>
  <si>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</si>
  <si>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</si>
  <si>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</si>
  <si>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</si>
  <si>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</si>
  <si>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</si>
  <si>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</si>
  <si>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</si>
  <si>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</si>
  <si>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</si>
  <si>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</si>
  <si>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</si>
  <si>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</si>
  <si>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</si>
  <si>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</si>
  <si>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</si>
  <si>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</si>
  <si>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</si>
  <si>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</si>
  <si>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</si>
  <si>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</si>
  <si>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</si>
  <si>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</si>
  <si>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</si>
  <si>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</si>
  <si>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</si>
  <si>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</si>
  <si>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</si>
  <si>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</si>
  <si>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</si>
  <si>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</si>
  <si>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</si>
  <si>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</si>
  <si>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</si>
  <si>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</si>
  <si>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</si>
  <si>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</si>
  <si>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</si>
  <si>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</si>
  <si>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</si>
  <si>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</si>
  <si>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</si>
  <si>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</si>
  <si>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</si>
  <si>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</si>
  <si>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</si>
  <si>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</si>
  <si>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</si>
  <si>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</si>
  <si>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</si>
  <si>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</si>
  <si>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</si>
  <si>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</si>
  <si>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</si>
  <si>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</si>
  <si>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</si>
  <si>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</si>
  <si>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</si>
  <si>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</si>
  <si>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</si>
  <si>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</si>
  <si>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</si>
  <si>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</si>
  <si>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</si>
  <si>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</si>
  <si>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</si>
  <si>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</si>
  <si>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</si>
  <si>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</si>
  <si>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</si>
  <si>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</si>
  <si>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</si>
  <si>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</si>
  <si>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</si>
  <si>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</si>
  <si>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</si>
  <si>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</si>
  <si>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</si>
  <si>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</si>
  <si>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</si>
  <si>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</si>
  <si>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</si>
  <si>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</si>
  <si>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</si>
  <si>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</si>
  <si>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</si>
  <si>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</si>
  <si>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</si>
  <si>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</si>
  <si>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</si>
  <si>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</si>
  <si>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</si>
  <si>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</si>
  <si>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</si>
  <si>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</si>
  <si>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</si>
  <si>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</si>
  <si>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</si>
  <si>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</si>
  <si>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</si>
  <si>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</si>
  <si>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</si>
  <si>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</si>
  <si>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</si>
  <si>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</si>
  <si>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</si>
  <si>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</si>
  <si>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</si>
  <si>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</si>
  <si>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</si>
  <si>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</si>
  <si>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</si>
  <si>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</si>
  <si>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</si>
  <si>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</si>
  <si>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</si>
  <si>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</si>
  <si>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</si>
  <si>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</si>
  <si>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</si>
  <si>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</si>
  <si>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</si>
  <si>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</si>
  <si>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</si>
  <si>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</si>
  <si>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</si>
  <si>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</si>
  <si>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</si>
  <si>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</si>
  <si>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</si>
  <si>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</si>
  <si>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</si>
  <si>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</si>
  <si>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</si>
  <si>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</si>
  <si>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</si>
  <si>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</si>
  <si>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</si>
  <si>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</si>
  <si>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</si>
  <si>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</si>
  <si>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</si>
  <si>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</si>
  <si>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</si>
  <si>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</si>
  <si>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</si>
  <si>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</si>
  <si>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</si>
  <si>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</si>
  <si>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</si>
  <si>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</si>
  <si>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</si>
  <si>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</si>
  <si>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</si>
  <si>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</si>
  <si>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</si>
  <si>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</si>
  <si>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</si>
  <si>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</si>
  <si>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</si>
  <si>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</si>
  <si>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</si>
  <si>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</si>
  <si>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</si>
  <si>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</si>
  <si>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</si>
  <si>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</si>
  <si>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</si>
  <si>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</si>
  <si>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</si>
  <si>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</si>
  <si>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</si>
  <si>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</si>
  <si>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</si>
  <si>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</si>
  <si>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</si>
  <si>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</si>
  <si>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</si>
  <si>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</si>
  <si>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</si>
  <si>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</si>
  <si>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</si>
  <si>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</si>
  <si>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</si>
  <si>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</si>
  <si>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</si>
  <si>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</si>
  <si>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</si>
  <si>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</si>
  <si>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</si>
  <si>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</si>
  <si>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</si>
  <si>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</si>
  <si>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</si>
  <si>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</si>
  <si>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</si>
  <si>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</si>
  <si>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</si>
  <si>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</si>
  <si>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</si>
  <si>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</si>
  <si>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</si>
  <si>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</si>
  <si>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</si>
  <si>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</si>
  <si>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</si>
  <si>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</si>
  <si>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</si>
  <si>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</si>
  <si>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</si>
  <si>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</si>
  <si>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</si>
  <si>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</si>
  <si>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</si>
  <si>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</si>
  <si>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</si>
  <si>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</si>
  <si>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</si>
  <si>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</si>
  <si>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</si>
  <si>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</si>
  <si>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</si>
  <si>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</si>
  <si>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</si>
  <si>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</si>
  <si>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</si>
  <si>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</si>
  <si>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</si>
  <si>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</si>
  <si>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</si>
  <si>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</si>
  <si>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</si>
  <si>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</si>
  <si>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</si>
  <si>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</si>
  <si>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</si>
  <si>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</si>
  <si>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</si>
  <si>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</si>
  <si>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</si>
  <si>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</si>
  <si>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</si>
  <si>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</si>
  <si>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</si>
  <si>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</si>
  <si>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</si>
  <si>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</si>
  <si>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</si>
  <si>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</si>
  <si>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</si>
  <si>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</si>
  <si>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</si>
  <si>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</si>
  <si>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</si>
  <si>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</si>
  <si>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</si>
  <si>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</si>
  <si>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</si>
  <si>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</si>
  <si>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</si>
  <si>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</si>
  <si>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</si>
  <si>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</si>
  <si>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</si>
  <si>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</si>
  <si>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</si>
  <si>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</si>
  <si>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</si>
  <si>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</si>
  <si>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</si>
  <si>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</si>
  <si>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</si>
  <si>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</si>
  <si>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</si>
  <si>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</si>
  <si>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</si>
  <si>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</si>
  <si>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</si>
  <si>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</si>
  <si>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</si>
  <si>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</si>
  <si>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</si>
  <si>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</si>
  <si>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</si>
  <si>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</si>
  <si>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</si>
  <si>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</si>
  <si>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</si>
  <si>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</si>
  <si>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</si>
  <si>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</si>
  <si>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</si>
  <si>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</si>
  <si>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</si>
  <si>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</si>
  <si>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</si>
  <si>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</si>
  <si>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</si>
  <si>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</si>
  <si>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</si>
  <si>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</si>
  <si>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</si>
  <si>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</si>
  <si>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</si>
  <si>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</si>
  <si>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</si>
  <si>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</si>
  <si>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</si>
  <si>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</si>
  <si>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</si>
  <si>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</si>
  <si>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</si>
  <si>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</si>
  <si>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</si>
  <si>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</si>
  <si>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</si>
  <si>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</si>
  <si>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</si>
  <si>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</si>
  <si>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</si>
  <si>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</si>
  <si>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</si>
  <si>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</si>
  <si>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</si>
  <si>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</si>
  <si>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</si>
  <si>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</si>
  <si>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</si>
  <si>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</si>
  <si>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</si>
  <si>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</si>
  <si>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</si>
  <si>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</si>
  <si>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</si>
  <si>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</si>
  <si>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</si>
  <si>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</si>
  <si>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</si>
  <si>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</si>
  <si>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</si>
  <si>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</si>
  <si>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</si>
  <si>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</si>
  <si>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</si>
  <si>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</si>
  <si>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</si>
  <si>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</si>
  <si>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</si>
  <si>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</si>
  <si>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</si>
  <si>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</si>
  <si>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</si>
  <si>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</si>
  <si>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</si>
  <si>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</si>
  <si>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</si>
  <si>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</si>
  <si>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</si>
  <si>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</si>
  <si>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</si>
  <si>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</si>
  <si>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</si>
  <si>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</si>
  <si>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</si>
  <si>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</si>
  <si>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</si>
  <si>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</si>
  <si>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</si>
  <si>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</si>
  <si>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</si>
  <si>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</si>
  <si>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</si>
  <si>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</si>
  <si>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</si>
  <si>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</si>
  <si>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</si>
  <si>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</si>
  <si>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</si>
  <si>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</si>
  <si>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</si>
  <si>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</si>
  <si>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</si>
  <si>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</si>
  <si>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</si>
  <si>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</si>
  <si>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</si>
  <si>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</si>
  <si>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</si>
  <si>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</si>
  <si>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</si>
  <si>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</si>
  <si>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</si>
  <si>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</si>
  <si>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</si>
  <si>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</si>
  <si>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</si>
  <si>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</si>
  <si>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</si>
  <si>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</si>
  <si>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</si>
  <si>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</si>
  <si>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</si>
  <si>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</si>
  <si>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</si>
  <si>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</si>
  <si>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</si>
  <si>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</si>
  <si>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</si>
  <si>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</si>
  <si>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</si>
  <si>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</si>
  <si>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</si>
  <si>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</si>
  <si>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</si>
  <si>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</si>
  <si>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</si>
  <si>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</si>
  <si>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</si>
  <si>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</si>
  <si>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</si>
  <si>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</si>
  <si>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</si>
  <si>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</si>
  <si>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</si>
  <si>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</si>
  <si>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</si>
  <si>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</si>
  <si>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</si>
  <si>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</si>
  <si>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</si>
  <si>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</si>
  <si>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</si>
  <si>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</si>
  <si>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</si>
  <si>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</si>
  <si>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</si>
  <si>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</si>
  <si>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</si>
  <si>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</si>
  <si>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</si>
  <si>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</si>
  <si>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</si>
  <si>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</si>
  <si>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</si>
  <si>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</si>
  <si>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</si>
  <si>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</si>
  <si>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</si>
  <si>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</si>
  <si>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</si>
  <si>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</si>
  <si>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</si>
  <si>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</si>
  <si>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</si>
  <si>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</si>
  <si>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</si>
  <si>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</si>
  <si>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</si>
  <si>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</si>
  <si>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</si>
  <si>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</si>
  <si>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</si>
  <si>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</si>
  <si>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</si>
  <si>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</si>
  <si>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</si>
  <si>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</si>
  <si>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</si>
  <si>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</si>
  <si>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</si>
  <si>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</si>
  <si>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</si>
  <si>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</si>
  <si>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</si>
  <si>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</si>
  <si>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</si>
  <si>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</si>
  <si>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</si>
  <si>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</si>
  <si>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</si>
  <si>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</si>
  <si>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</si>
  <si>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</si>
  <si>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</si>
  <si>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</si>
  <si>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</si>
  <si>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</si>
  <si>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</si>
  <si>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</si>
  <si>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</si>
  <si>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</si>
  <si>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</si>
  <si>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</si>
  <si>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</si>
  <si>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</si>
  <si>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</si>
  <si>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</si>
  <si>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</si>
  <si>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</si>
  <si>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</si>
  <si>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</si>
  <si>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</si>
  <si>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</si>
  <si>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</si>
  <si>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</si>
  <si>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</si>
  <si>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</si>
  <si>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</si>
  <si>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</si>
  <si>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</si>
  <si>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</si>
  <si>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</si>
  <si>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</si>
  <si>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</si>
  <si>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</si>
  <si>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</si>
  <si>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</si>
  <si>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</si>
  <si>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</si>
  <si>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</si>
  <si>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</si>
  <si>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</si>
  <si>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</si>
  <si>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</si>
  <si>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</si>
  <si>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</si>
  <si>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</si>
  <si>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</si>
  <si>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</si>
  <si>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</si>
  <si>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</si>
  <si>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</si>
  <si>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</si>
  <si>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</si>
  <si>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</si>
  <si>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</si>
  <si>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</si>
  <si>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</si>
  <si>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</si>
  <si>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</si>
  <si>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</si>
  <si>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</si>
  <si>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</si>
  <si>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</si>
  <si>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</si>
  <si>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</si>
  <si>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</si>
  <si>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</si>
  <si>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</si>
  <si>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</si>
  <si>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</si>
  <si>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</si>
  <si>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</si>
  <si>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</si>
  <si>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</si>
  <si>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</si>
  <si>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</si>
  <si>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</si>
  <si>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</si>
  <si>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</si>
  <si>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</si>
  <si>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</si>
  <si>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</si>
  <si>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</si>
  <si>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</si>
  <si>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</si>
  <si>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</si>
  <si>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</si>
  <si>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</si>
  <si>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</si>
  <si>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</si>
  <si>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</si>
  <si>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</si>
  <si>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</si>
  <si>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</si>
  <si>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</si>
  <si>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</si>
  <si>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</si>
  <si>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</si>
  <si>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</si>
  <si>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</si>
  <si>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</si>
  <si>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</si>
  <si>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</si>
  <si>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</si>
  <si>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</si>
  <si>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</si>
  <si>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</si>
  <si>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</si>
  <si>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</si>
  <si>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</si>
  <si>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</si>
  <si>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</si>
  <si>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</si>
  <si>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</si>
  <si>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</si>
  <si>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</si>
  <si>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</si>
  <si>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</si>
  <si>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</si>
  <si>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</si>
  <si>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</si>
  <si>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</si>
  <si>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</si>
  <si>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</si>
  <si>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</si>
  <si>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</si>
  <si>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</si>
  <si>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</si>
  <si>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</si>
  <si>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</si>
  <si>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</si>
  <si>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</si>
  <si>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</si>
  <si>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</si>
  <si>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</si>
  <si>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</si>
  <si>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</si>
  <si>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</si>
  <si>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</si>
  <si>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</si>
  <si>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</si>
  <si>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</si>
  <si>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</si>
  <si>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</si>
  <si>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</si>
  <si>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</si>
  <si>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</si>
  <si>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</si>
  <si>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</si>
  <si>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</si>
  <si>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</si>
  <si>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</si>
  <si>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</si>
  <si>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</si>
  <si>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</si>
  <si>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</si>
  <si>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</si>
  <si>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</si>
  <si>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</si>
  <si>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</si>
  <si>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</si>
  <si>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</si>
  <si>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</si>
  <si>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</si>
  <si>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</si>
  <si>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</si>
  <si>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</si>
  <si>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</si>
  <si>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</si>
  <si>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</si>
  <si>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</si>
  <si>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</si>
  <si>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</si>
  <si>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</si>
  <si>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</si>
  <si>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</si>
  <si>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</si>
  <si>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</si>
  <si>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</si>
  <si>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</si>
  <si>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</si>
  <si>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</si>
  <si>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</si>
  <si>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</si>
  <si>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</si>
  <si>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</si>
  <si>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</si>
  <si>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</si>
  <si>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</si>
  <si>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</si>
  <si>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</si>
  <si>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</si>
  <si>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</si>
  <si>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</si>
  <si>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</si>
  <si>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</si>
  <si>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</si>
  <si>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</si>
  <si>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</si>
  <si>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</si>
  <si>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</si>
  <si>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</si>
  <si>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</si>
  <si>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</si>
  <si>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</si>
  <si>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</si>
  <si>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</si>
  <si>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</si>
  <si>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</si>
  <si>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</si>
  <si>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</si>
  <si>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</si>
  <si>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</si>
  <si>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</si>
  <si>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</si>
  <si>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</si>
  <si>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</si>
  <si>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</si>
  <si>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</si>
  <si>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</si>
  <si>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</si>
  <si>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</si>
  <si>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</si>
  <si>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</si>
  <si>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</si>
  <si>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</si>
  <si>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</si>
  <si>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</si>
  <si>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</si>
  <si>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</si>
  <si>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</si>
  <si>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</si>
  <si>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</si>
  <si>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</si>
  <si>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</si>
  <si>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</si>
  <si>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</si>
  <si>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</si>
  <si>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</si>
  <si>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</si>
  <si>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</si>
  <si>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</si>
  <si>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</si>
  <si>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</si>
  <si>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</si>
  <si>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</si>
  <si>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</si>
  <si>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</si>
  <si>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</si>
  <si>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</si>
  <si>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</si>
  <si>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</si>
  <si>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</si>
  <si>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</si>
  <si>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</si>
  <si>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</si>
  <si>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</si>
  <si>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</si>
  <si>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</si>
  <si>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</si>
  <si>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</si>
  <si>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</si>
  <si>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</si>
  <si>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</si>
  <si>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</si>
  <si>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</si>
  <si>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</si>
  <si>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</si>
  <si>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</si>
  <si>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</si>
  <si>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</si>
  <si>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</si>
  <si>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</si>
  <si>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</si>
  <si>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</si>
  <si>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</si>
  <si>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</si>
  <si>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</si>
  <si>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</si>
  <si>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</si>
  <si>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</si>
  <si>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</si>
  <si>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</si>
  <si>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</si>
  <si>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</si>
  <si>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</si>
  <si>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</si>
  <si>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</si>
  <si>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</si>
  <si>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</si>
  <si>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</si>
  <si>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</si>
  <si>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</si>
  <si>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</si>
  <si>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</si>
  <si>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</si>
  <si>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</si>
  <si>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</si>
  <si>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</si>
  <si>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</si>
  <si>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</si>
  <si>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</si>
  <si>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</si>
  <si>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</si>
  <si>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</si>
  <si>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</si>
  <si>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</si>
  <si>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</si>
  <si>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</si>
  <si>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</si>
  <si>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</si>
  <si>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</si>
  <si>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</si>
  <si>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</si>
  <si>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</si>
  <si>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</si>
  <si>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</si>
  <si>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</si>
  <si>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</si>
  <si>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</si>
  <si>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</si>
  <si>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</si>
  <si>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</si>
  <si>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</si>
  <si>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</si>
  <si>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</si>
  <si>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</si>
  <si>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</si>
  <si>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</si>
  <si>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</si>
  <si>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</si>
  <si>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</si>
  <si>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</si>
  <si>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</si>
  <si>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</si>
  <si>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</si>
  <si>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</si>
  <si>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</si>
  <si>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</si>
  <si>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</si>
  <si>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</si>
  <si>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</si>
  <si>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</si>
  <si>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</si>
  <si>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</si>
  <si>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</si>
  <si>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</si>
  <si>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</si>
  <si>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</si>
  <si>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</si>
  <si>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</si>
  <si>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</si>
  <si>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</si>
  <si>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</si>
  <si>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</si>
  <si>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</si>
  <si>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</si>
  <si>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</si>
  <si>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</si>
  <si>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</si>
  <si>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</si>
  <si>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</si>
  <si>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</si>
  <si>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</si>
  <si>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</si>
  <si>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</si>
  <si>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</si>
  <si>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</si>
  <si>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</si>
  <si>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</si>
  <si>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</si>
  <si>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</si>
  <si>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</si>
  <si>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</si>
  <si>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</si>
  <si>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</si>
  <si>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</si>
  <si>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</si>
  <si>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</si>
  <si>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</si>
  <si>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</si>
  <si>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</si>
  <si>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</si>
  <si>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</si>
  <si>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</si>
  <si>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</si>
  <si>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</si>
  <si>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</si>
  <si>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</si>
  <si>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</si>
  <si>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</si>
  <si>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</si>
  <si>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</si>
  <si>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</si>
  <si>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</si>
  <si>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</si>
  <si>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</si>
  <si>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</si>
  <si>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</si>
  <si>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</si>
  <si>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</si>
  <si>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</si>
  <si>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</si>
  <si>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</si>
  <si>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</si>
  <si>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</si>
  <si>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</si>
  <si>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</si>
  <si>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</si>
  <si>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</si>
  <si>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</si>
  <si>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</si>
  <si>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</si>
  <si>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</si>
  <si>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</si>
  <si>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</si>
  <si>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</si>
  <si>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</si>
  <si>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</si>
  <si>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</si>
  <si>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</si>
  <si>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</si>
  <si>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</si>
  <si>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</si>
  <si>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</si>
  <si>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</si>
  <si>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</si>
  <si>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</si>
  <si>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</si>
  <si>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</si>
  <si>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</si>
  <si>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</si>
  <si>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</si>
  <si>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</si>
  <si>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</si>
  <si>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</si>
  <si>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</si>
  <si>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</si>
  <si>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</si>
  <si>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</si>
  <si>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</si>
  <si>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</si>
  <si>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</si>
  <si>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</si>
  <si>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</si>
  <si>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</si>
  <si>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</si>
  <si>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</si>
  <si>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</si>
  <si>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</si>
  <si>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</si>
  <si>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</si>
  <si>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</si>
  <si>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</si>
  <si>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</si>
  <si>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</si>
  <si>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</si>
  <si>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</si>
  <si>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</si>
  <si>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</si>
  <si>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</si>
  <si>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</si>
  <si>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</si>
  <si>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</si>
  <si>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</si>
  <si>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</si>
  <si>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</si>
  <si>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</si>
  <si>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</si>
  <si>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</si>
  <si>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</si>
  <si>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</si>
  <si>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</si>
  <si>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</si>
  <si>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</si>
  <si>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</si>
  <si>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</si>
  <si>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</si>
  <si>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</si>
  <si>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</si>
  <si>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</si>
  <si>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</si>
  <si>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</si>
  <si>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</si>
  <si>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</si>
  <si>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</si>
  <si>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</si>
  <si>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</si>
  <si>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</si>
  <si>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</si>
  <si>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</si>
  <si>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</si>
  <si>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</si>
  <si>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</si>
  <si>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</si>
  <si>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</si>
  <si>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</si>
  <si>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</si>
  <si>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</si>
  <si>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</si>
  <si>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</si>
  <si>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</si>
  <si>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</si>
  <si>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</si>
  <si>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</si>
  <si>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</si>
  <si>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</si>
  <si>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</si>
  <si>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</si>
  <si>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</si>
  <si>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</si>
  <si>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</si>
  <si>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</si>
  <si>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</si>
  <si>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</si>
  <si>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</si>
  <si>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</si>
  <si>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</si>
  <si>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</si>
  <si>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</si>
  <si>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</si>
  <si>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</si>
  <si>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</si>
  <si>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</si>
  <si>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</si>
  <si>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</si>
  <si>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</si>
  <si>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</si>
  <si>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</si>
  <si>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</si>
  <si>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</si>
  <si>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</si>
  <si>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</si>
  <si>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</si>
  <si>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</si>
  <si>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</si>
  <si>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</si>
  <si>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</si>
  <si>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</si>
  <si>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</si>
  <si>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</si>
  <si>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</si>
  <si>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</si>
  <si>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</si>
  <si>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</si>
  <si>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</si>
  <si>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</si>
  <si>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</si>
  <si>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</si>
  <si>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</si>
  <si>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</si>
  <si>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</si>
  <si>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</si>
  <si>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</si>
  <si>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</si>
  <si>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</si>
  <si>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</si>
  <si>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</si>
  <si>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</si>
  <si>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</si>
  <si>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</si>
  <si>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</si>
  <si>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</si>
  <si>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</si>
  <si>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</si>
  <si>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</si>
  <si>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</si>
  <si>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</si>
  <si>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</si>
  <si>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</si>
  <si>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</si>
  <si>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</si>
  <si>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</si>
  <si>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</si>
  <si>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</si>
  <si>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</si>
  <si>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</si>
  <si>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</si>
  <si>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</si>
  <si>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</si>
  <si>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</si>
  <si>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</si>
  <si>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</si>
  <si>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</si>
  <si>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</si>
  <si>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</si>
  <si>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</si>
  <si>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</si>
  <si>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</si>
  <si>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</si>
  <si>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</si>
  <si>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</si>
  <si>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</si>
  <si>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</si>
  <si>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</si>
  <si>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</si>
  <si>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</si>
  <si>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</si>
  <si>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</si>
  <si>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</si>
  <si>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</si>
  <si>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</si>
  <si>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</si>
  <si>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</si>
  <si>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</si>
  <si>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</si>
  <si>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</si>
  <si>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</si>
  <si>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</si>
  <si>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</si>
  <si>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</si>
  <si>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</si>
  <si>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</si>
  <si>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</si>
  <si>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</si>
  <si>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</si>
  <si>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</si>
  <si>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</si>
  <si>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</si>
  <si>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</si>
  <si>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</si>
  <si>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</si>
  <si>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</si>
  <si>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</si>
  <si>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</si>
  <si>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</si>
  <si>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</si>
  <si>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</si>
  <si>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</si>
  <si>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</si>
  <si>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</si>
  <si>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</si>
  <si>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</si>
  <si>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</si>
  <si>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</si>
  <si>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</si>
  <si>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</si>
  <si>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</si>
  <si>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</si>
  <si>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</si>
  <si>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</si>
  <si>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</si>
  <si>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</si>
  <si>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</si>
  <si>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</si>
  <si>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</si>
  <si>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</si>
  <si>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</si>
  <si>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</si>
  <si>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</si>
  <si>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</si>
  <si>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</si>
  <si>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</si>
  <si>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</si>
  <si>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</si>
  <si>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</si>
  <si>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</si>
  <si>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</si>
  <si>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</si>
  <si>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</si>
  <si>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</si>
  <si>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</si>
  <si>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</si>
  <si>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</si>
  <si>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</si>
  <si>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</si>
  <si>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</si>
  <si>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</si>
  <si>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</si>
  <si>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</si>
  <si>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</si>
  <si>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</si>
  <si>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</si>
  <si>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</si>
  <si>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</si>
  <si>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</si>
  <si>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</si>
  <si>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</si>
  <si>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</si>
  <si>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</si>
  <si>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</si>
  <si>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</si>
  <si>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</si>
  <si>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</si>
  <si>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</si>
  <si>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</si>
  <si>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</si>
  <si>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</si>
  <si>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</si>
  <si>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</si>
  <si>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</si>
  <si>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</si>
  <si>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</si>
  <si>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</si>
  <si>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</si>
  <si>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</si>
  <si>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</si>
  <si>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</si>
  <si>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</si>
  <si>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</si>
  <si>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</si>
  <si>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</si>
  <si>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</si>
  <si>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</si>
  <si>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</si>
  <si>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</si>
  <si>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</si>
  <si>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</si>
  <si>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</si>
  <si>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</si>
  <si>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</si>
  <si>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</si>
  <si>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</si>
  <si>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</si>
  <si>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</si>
  <si>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</si>
  <si>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</si>
  <si>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</si>
  <si>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</si>
  <si>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</si>
  <si>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</si>
  <si>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</si>
  <si>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</si>
  <si>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</si>
  <si>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</si>
  <si>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</si>
  <si>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</si>
  <si>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</si>
  <si>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</si>
  <si>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</si>
  <si>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</si>
  <si>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</si>
  <si>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</si>
  <si>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</si>
  <si>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</si>
  <si>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</si>
  <si>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</si>
  <si>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</si>
  <si>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</si>
  <si>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</si>
  <si>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</si>
  <si>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</si>
  <si>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</si>
  <si>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</si>
  <si>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</si>
  <si>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</si>
  <si>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</si>
  <si>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</si>
  <si>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</si>
  <si>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</si>
  <si>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</si>
  <si>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</si>
  <si>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</si>
  <si>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</si>
  <si>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</si>
  <si>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</si>
  <si>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</si>
  <si>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</si>
  <si>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</si>
  <si>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</si>
  <si>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</si>
  <si>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</si>
  <si>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</si>
  <si>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</si>
  <si>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</si>
  <si>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</si>
  <si>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</si>
  <si>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</si>
  <si>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</si>
  <si>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</si>
  <si>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</si>
  <si>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</si>
  <si>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</si>
  <si>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</si>
  <si>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</si>
  <si>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</si>
  <si>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</si>
  <si>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</si>
  <si>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</si>
  <si>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</si>
  <si>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</si>
  <si>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</si>
  <si>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</si>
  <si>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</si>
  <si>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</si>
  <si>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</si>
  <si>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</si>
  <si>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</si>
  <si>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</si>
  <si>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</si>
  <si>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</si>
  <si>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</si>
  <si>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</si>
  <si>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</si>
  <si>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</si>
  <si>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</si>
  <si>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</si>
  <si>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</si>
  <si>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</si>
  <si>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</si>
  <si>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</si>
  <si>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</si>
  <si>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</si>
  <si>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</si>
  <si>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</si>
  <si>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</si>
  <si>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</si>
  <si>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</si>
  <si>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</si>
  <si>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</si>
  <si>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</si>
  <si>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</si>
  <si>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</si>
  <si>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</si>
  <si>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</si>
  <si>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</si>
  <si>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</si>
  <si>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</si>
  <si>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</si>
  <si>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</si>
  <si>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</si>
  <si>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</si>
  <si>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</si>
  <si>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</si>
  <si>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</si>
  <si>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</si>
  <si>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</si>
  <si>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</si>
  <si>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</si>
  <si>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</si>
  <si>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</si>
  <si>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</si>
  <si>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</si>
  <si>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</si>
  <si>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</si>
  <si>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</si>
  <si>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</si>
  <si>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</si>
  <si>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</si>
  <si>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</si>
  <si>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</si>
  <si>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</si>
  <si>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</si>
  <si>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</si>
  <si>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</si>
  <si>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</si>
  <si>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</si>
  <si>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</si>
  <si>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</si>
  <si>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</si>
  <si>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</si>
  <si>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</si>
  <si>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</si>
  <si>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</si>
  <si>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</si>
  <si>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</si>
  <si>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</si>
  <si>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</si>
  <si>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</si>
  <si>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</si>
  <si>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</si>
  <si>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</si>
  <si>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</si>
  <si>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</si>
  <si>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</si>
  <si>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</si>
  <si>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</si>
  <si>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</si>
  <si>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</si>
  <si>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</si>
  <si>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</si>
  <si>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</si>
  <si>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</si>
  <si>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</si>
  <si>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</si>
  <si>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</si>
  <si>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</si>
  <si>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</si>
  <si>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</si>
  <si>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</si>
  <si>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</si>
  <si>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</si>
  <si>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</si>
  <si>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</si>
  <si>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</si>
  <si>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</si>
  <si>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</si>
  <si>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</si>
  <si>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</si>
  <si>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</si>
  <si>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</si>
  <si>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</si>
  <si>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</si>
  <si>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</si>
  <si>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</si>
  <si>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</si>
  <si>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</si>
  <si>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</si>
  <si>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</si>
  <si>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</si>
  <si>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</si>
  <si>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</si>
  <si>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</si>
  <si>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</si>
  <si>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</si>
  <si>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</si>
  <si>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</si>
  <si>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</si>
  <si>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</si>
  <si>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</si>
  <si>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</si>
  <si>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</si>
  <si>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</si>
  <si>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</si>
  <si>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</si>
  <si>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</si>
  <si>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</si>
  <si>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</si>
  <si>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</si>
  <si>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</si>
  <si>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</si>
  <si>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</si>
  <si>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</si>
  <si>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</si>
  <si>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</si>
  <si>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</si>
  <si>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</si>
  <si>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</si>
  <si>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</si>
  <si>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</si>
  <si>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</si>
  <si>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</si>
  <si>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</si>
  <si>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</si>
  <si>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</si>
  <si>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</si>
  <si>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</si>
  <si>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</si>
  <si>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</si>
  <si>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</si>
  <si>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</si>
  <si>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</si>
  <si>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</si>
  <si>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</si>
  <si>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</si>
  <si>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</si>
  <si>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</si>
  <si>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</si>
  <si>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</si>
  <si>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</si>
  <si>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</si>
  <si>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</si>
  <si>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</si>
  <si>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</si>
  <si>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</si>
  <si>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</si>
  <si>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</si>
  <si>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</si>
  <si>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</si>
  <si>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</si>
  <si>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</si>
  <si>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</si>
  <si>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</si>
  <si>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</si>
  <si>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</si>
  <si>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</si>
  <si>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</si>
  <si>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</si>
  <si>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</si>
  <si>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</si>
  <si>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</si>
  <si>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</si>
  <si>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</si>
  <si>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</si>
  <si>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</si>
  <si>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</si>
  <si>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</si>
  <si>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</si>
  <si>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</si>
  <si>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</si>
  <si>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</si>
  <si>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</si>
  <si>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</si>
  <si>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</si>
  <si>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</si>
  <si>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</si>
  <si>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</si>
  <si>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</si>
  <si>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</si>
  <si>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</si>
  <si>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</si>
  <si>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</si>
  <si>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</si>
  <si>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</si>
  <si>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</si>
  <si>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</si>
  <si>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</si>
  <si>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</si>
  <si>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</si>
  <si>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</si>
  <si>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</si>
  <si>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</si>
  <si>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</si>
  <si>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</si>
  <si>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</si>
  <si>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</si>
  <si>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</si>
  <si>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</si>
  <si>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</si>
  <si>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</si>
  <si>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</si>
  <si>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</si>
  <si>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</si>
  <si>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</si>
  <si>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</si>
  <si>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</si>
  <si>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</si>
  <si>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</si>
  <si>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</si>
  <si>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</si>
  <si>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</si>
  <si>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</si>
  <si>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</si>
  <si>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</si>
  <si>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</si>
  <si>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</si>
  <si>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</si>
  <si>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</si>
  <si>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</si>
  <si>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</si>
  <si>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</si>
  <si>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</si>
  <si>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</si>
  <si>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</si>
  <si>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</si>
  <si>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</si>
  <si>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</si>
  <si>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</si>
  <si>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</si>
  <si>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</si>
  <si>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</si>
  <si>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</si>
  <si>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</si>
  <si>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</si>
  <si>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</si>
  <si>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</si>
  <si>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</si>
  <si>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</si>
  <si>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</si>
  <si>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</si>
  <si>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</si>
  <si>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</si>
  <si>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</si>
  <si>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</si>
  <si>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</si>
  <si>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</si>
  <si>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</si>
  <si>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</si>
  <si>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</si>
  <si>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</si>
  <si>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</si>
  <si>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</si>
  <si>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</si>
  <si>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</si>
  <si>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</si>
  <si>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</si>
  <si>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</si>
  <si>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</si>
  <si>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</si>
  <si>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</si>
  <si>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</si>
  <si>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</si>
  <si>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</si>
  <si>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</si>
  <si>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</si>
  <si>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</si>
  <si>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</si>
  <si>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</si>
  <si>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</si>
  <si>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</si>
  <si>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</si>
  <si>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</si>
  <si>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</si>
  <si>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</si>
  <si>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</si>
  <si>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</si>
  <si>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</si>
  <si>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</si>
  <si>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</si>
  <si>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</si>
  <si>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</si>
  <si>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</si>
  <si>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</si>
  <si>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</si>
  <si>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</si>
  <si>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</si>
  <si>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</si>
  <si>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</si>
  <si>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</si>
  <si>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</si>
  <si>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</si>
  <si>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</si>
  <si>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</si>
  <si>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</si>
  <si>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</si>
  <si>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</si>
  <si>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</si>
  <si>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</si>
  <si>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</si>
  <si>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</si>
  <si>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</si>
  <si>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</si>
  <si>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</si>
  <si>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</si>
  <si>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</si>
  <si>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</si>
  <si>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</si>
  <si>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</si>
  <si>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</si>
  <si>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</si>
  <si>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</si>
  <si>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</si>
  <si>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</si>
  <si>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</si>
  <si>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</si>
  <si>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</si>
  <si>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</si>
  <si>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</si>
  <si>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</si>
  <si>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</si>
  <si>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</si>
  <si>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</si>
  <si>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</si>
  <si>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</si>
  <si>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</si>
  <si>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</si>
  <si>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</si>
  <si>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</si>
  <si>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</si>
  <si>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</si>
  <si>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</si>
  <si>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</si>
  <si>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</si>
  <si>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</si>
  <si>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</si>
  <si>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</si>
  <si>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</si>
  <si>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</si>
  <si>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</si>
  <si>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</si>
  <si>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</si>
  <si>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</si>
  <si>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</si>
  <si>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</si>
  <si>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</si>
  <si>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</si>
  <si>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</si>
  <si>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</si>
  <si>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</si>
  <si>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</si>
  <si>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</si>
  <si>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</si>
  <si>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</si>
  <si>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</si>
  <si>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</si>
  <si>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</si>
  <si>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</si>
  <si>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</si>
  <si>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</si>
  <si>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</si>
  <si>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</si>
  <si>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</si>
  <si>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</si>
  <si>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</si>
  <si>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</si>
  <si>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</si>
  <si>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</si>
  <si>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</si>
  <si>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</si>
  <si>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</si>
  <si>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</si>
  <si>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</si>
  <si>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</si>
  <si>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</si>
  <si>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</si>
  <si>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</si>
  <si>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</si>
  <si>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</si>
  <si>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</si>
  <si>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</si>
  <si>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</si>
  <si>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</si>
  <si>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</si>
  <si>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</si>
  <si>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</si>
  <si>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</si>
  <si>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</si>
  <si>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</si>
  <si>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</si>
  <si>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</si>
  <si>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</si>
  <si>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</si>
  <si>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</si>
  <si>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</si>
  <si>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</si>
  <si>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</si>
  <si>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</si>
  <si>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</si>
  <si>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</si>
  <si>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</si>
  <si>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</si>
  <si>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</si>
  <si>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</si>
  <si>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</si>
  <si>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</si>
  <si>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</si>
  <si>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</si>
  <si>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</si>
  <si>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</si>
  <si>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</si>
  <si>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</si>
  <si>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</si>
  <si>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</si>
  <si>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</si>
  <si>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</si>
  <si>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</si>
  <si>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</si>
  <si>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</si>
  <si>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</si>
  <si>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</si>
  <si>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</si>
  <si>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</si>
  <si>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</si>
  <si>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</si>
  <si>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</si>
  <si>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</si>
  <si>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</si>
  <si>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</si>
  <si>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</si>
  <si>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</si>
  <si>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</si>
  <si>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</si>
  <si>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</si>
  <si>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</si>
  <si>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</si>
  <si>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</si>
  <si>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</si>
  <si>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</si>
  <si>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</si>
  <si>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</si>
  <si>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</si>
  <si>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</si>
  <si>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</si>
  <si>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</si>
  <si>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</si>
  <si>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</si>
  <si>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</si>
  <si>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</si>
  <si>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</si>
  <si>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</si>
  <si>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</si>
  <si>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</si>
  <si>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</si>
  <si>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</si>
  <si>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</si>
  <si>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</si>
  <si>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</si>
  <si>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</si>
  <si>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</si>
  <si>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</si>
  <si>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</si>
  <si>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</si>
  <si>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</si>
  <si>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</si>
  <si>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</si>
  <si>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</si>
  <si>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</si>
  <si>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</si>
  <si>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</si>
  <si>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</si>
  <si>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</si>
  <si>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</si>
  <si>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</si>
  <si>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</si>
  <si>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</si>
  <si>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</si>
  <si>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</si>
  <si>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</si>
  <si>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</si>
  <si>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</si>
  <si>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</si>
  <si>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</si>
  <si>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</si>
  <si>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</si>
  <si>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</si>
  <si>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</si>
  <si>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</si>
  <si>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</si>
  <si>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</si>
  <si>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</si>
  <si>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</si>
  <si>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</si>
  <si>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</si>
  <si>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</si>
  <si>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</si>
  <si>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</si>
  <si>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</si>
  <si>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</si>
  <si>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</si>
  <si>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</si>
  <si>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</si>
  <si>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</si>
  <si>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</si>
  <si>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</si>
  <si>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</si>
  <si>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</si>
  <si>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</si>
  <si>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</si>
  <si>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</si>
  <si>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</si>
  <si>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</si>
  <si>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</si>
  <si>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</si>
  <si>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</si>
  <si>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</si>
  <si>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</si>
  <si>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</si>
  <si>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</si>
  <si>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</si>
  <si>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</si>
  <si>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</si>
  <si>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</si>
  <si>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</si>
  <si>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</si>
  <si>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</si>
  <si>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</si>
  <si>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</si>
  <si>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</si>
  <si>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</si>
  <si>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</si>
  <si>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</si>
  <si>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</si>
  <si>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</si>
  <si>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</si>
  <si>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</si>
  <si>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</si>
  <si>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</si>
  <si>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</si>
  <si>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</si>
  <si>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</si>
  <si>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</si>
  <si>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</si>
  <si>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</si>
  <si>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</si>
  <si>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</si>
  <si>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</si>
  <si>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</si>
  <si>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</si>
  <si>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</si>
  <si>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</si>
  <si>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</si>
  <si>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</si>
  <si>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</si>
  <si>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</si>
  <si>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</si>
  <si>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</si>
  <si>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</si>
  <si>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</si>
  <si>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</si>
  <si>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</si>
  <si>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</si>
  <si>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</si>
  <si>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</si>
  <si>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</si>
  <si>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</si>
  <si>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</si>
  <si>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</si>
  <si>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</si>
  <si>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</si>
  <si>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</si>
  <si>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</si>
  <si>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</si>
  <si>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</si>
  <si>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</si>
  <si>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</si>
  <si>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</si>
  <si>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</si>
  <si>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</si>
  <si>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</si>
  <si>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</si>
  <si>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</si>
  <si>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</si>
  <si>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</si>
  <si>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</si>
  <si>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</si>
  <si>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</si>
  <si>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</si>
  <si>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</si>
  <si>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</si>
  <si>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</si>
  <si>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</si>
  <si>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</si>
  <si>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</si>
  <si>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</si>
  <si>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</si>
  <si>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</si>
  <si>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</si>
  <si>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</si>
  <si>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</si>
  <si>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</si>
  <si>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</si>
  <si>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</si>
  <si>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</si>
  <si>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</si>
  <si>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</si>
  <si>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</si>
  <si>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</si>
  <si>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</si>
  <si>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</si>
  <si>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</si>
  <si>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</si>
  <si>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</si>
  <si>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</si>
  <si>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</si>
  <si>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</si>
  <si>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</si>
  <si>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</si>
  <si>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</si>
  <si>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</si>
  <si>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</si>
  <si>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</si>
  <si>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</si>
  <si>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</si>
  <si>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</si>
  <si>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</si>
  <si>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</si>
  <si>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</si>
  <si>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</si>
  <si>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</si>
  <si>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</si>
  <si>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</si>
  <si>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</si>
  <si>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</si>
  <si>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</si>
  <si>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</si>
  <si>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</si>
  <si>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</si>
  <si>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</si>
  <si>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</si>
  <si>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</si>
  <si>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</si>
  <si>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</si>
  <si>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</si>
  <si>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</si>
  <si>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</si>
  <si>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</si>
  <si>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</si>
  <si>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</si>
  <si>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</si>
  <si>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</si>
  <si>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</si>
  <si>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</si>
  <si>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</si>
  <si>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</si>
  <si>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</si>
  <si>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</si>
  <si>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</si>
  <si>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</si>
  <si>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</si>
  <si>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</si>
  <si>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</si>
  <si>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</si>
  <si>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</si>
  <si>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</si>
  <si>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</si>
  <si>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</si>
  <si>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</si>
  <si>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</si>
  <si>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</si>
  <si>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</si>
  <si>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</si>
  <si>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</si>
  <si>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</si>
  <si>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</si>
  <si>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</si>
  <si>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</si>
  <si>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</si>
  <si>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</si>
  <si>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</si>
  <si>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</si>
  <si>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</si>
  <si>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</si>
  <si>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</si>
  <si>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</si>
  <si>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</si>
  <si>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</si>
  <si>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</si>
  <si>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</si>
  <si>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</si>
  <si>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</si>
  <si>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</si>
  <si>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</si>
  <si>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</si>
  <si>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</si>
  <si>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</si>
  <si>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</si>
  <si>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</si>
  <si>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</si>
  <si>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</si>
  <si>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</si>
  <si>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</si>
  <si>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</si>
  <si>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</si>
  <si>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</si>
  <si>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</si>
  <si>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</si>
  <si>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</si>
  <si>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</si>
  <si>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</si>
  <si>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</si>
  <si>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</si>
  <si>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</si>
  <si>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</si>
  <si>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</si>
  <si>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</si>
  <si>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</si>
  <si>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</si>
  <si>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</si>
  <si>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</si>
  <si>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</si>
  <si>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</si>
  <si>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</si>
  <si>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</si>
  <si>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</si>
  <si>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</si>
  <si>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</si>
  <si>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</si>
  <si>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</si>
  <si>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</si>
  <si>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</si>
  <si>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</si>
  <si>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</si>
  <si>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</si>
  <si>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</si>
  <si>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</si>
  <si>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</si>
  <si>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</si>
  <si>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</si>
  <si>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</si>
  <si>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</si>
  <si>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</si>
  <si>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</si>
  <si>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</si>
  <si>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</si>
  <si>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</si>
  <si>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</si>
  <si>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</si>
  <si>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</si>
  <si>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</si>
  <si>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</si>
  <si>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</si>
  <si>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</si>
  <si>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</si>
  <si>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</si>
  <si>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</si>
  <si>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</si>
  <si>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</si>
  <si>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</si>
  <si>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</si>
  <si>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</si>
  <si>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</si>
  <si>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</si>
  <si>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</si>
  <si>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</si>
  <si>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</si>
  <si>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</si>
  <si>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</si>
  <si>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</si>
  <si>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</si>
  <si>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</si>
  <si>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</si>
  <si>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</si>
  <si>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</si>
  <si>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</si>
  <si>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</si>
  <si>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</si>
  <si>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</si>
  <si>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</si>
  <si>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</si>
  <si>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</si>
  <si>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</si>
  <si>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</si>
  <si>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</si>
  <si>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</si>
  <si>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</si>
  <si>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</si>
  <si>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</si>
  <si>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</si>
  <si>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</si>
  <si>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</si>
  <si>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</si>
  <si>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</si>
  <si>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</si>
  <si>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</si>
  <si>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</si>
  <si>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</si>
  <si>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</si>
  <si>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</si>
  <si>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</si>
  <si>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</si>
  <si>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</si>
  <si>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</si>
  <si>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</si>
  <si>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</si>
  <si>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</si>
  <si>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</si>
  <si>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</si>
  <si>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</si>
  <si>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</si>
  <si>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</si>
  <si>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</si>
  <si>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</si>
  <si>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</si>
  <si>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</si>
  <si>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</si>
  <si>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</si>
  <si>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</si>
  <si>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</si>
  <si>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</si>
  <si>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</si>
  <si>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</si>
  <si>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</si>
  <si>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</si>
  <si>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</si>
  <si>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</si>
  <si>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</si>
  <si>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</si>
  <si>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</si>
  <si>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</si>
  <si>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</si>
  <si>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</si>
  <si>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</si>
  <si>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</si>
  <si>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</si>
  <si>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</si>
  <si>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</si>
  <si>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</si>
  <si>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</si>
  <si>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</si>
  <si>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</si>
  <si>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</si>
  <si>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</si>
  <si>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</si>
  <si>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</si>
  <si>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</si>
  <si>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</si>
  <si>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</si>
  <si>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</si>
  <si>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</si>
  <si>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</si>
  <si>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</si>
  <si>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</si>
  <si>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</si>
  <si>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</si>
  <si>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</si>
  <si>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</si>
  <si>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</si>
  <si>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</si>
  <si>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</si>
  <si>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</si>
  <si>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</si>
  <si>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</si>
  <si>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</si>
  <si>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</si>
  <si>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</si>
  <si>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</si>
  <si>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</si>
  <si>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</si>
  <si>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</si>
  <si>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</si>
  <si>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</si>
  <si>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</si>
  <si>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</si>
  <si>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</si>
  <si>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</si>
  <si>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</si>
  <si>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</si>
  <si>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</si>
  <si>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</si>
  <si>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</si>
  <si>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</si>
  <si>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</si>
  <si>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</si>
  <si>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</si>
  <si>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</si>
  <si>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</si>
  <si>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</si>
  <si>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</si>
  <si>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</si>
  <si>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</si>
  <si>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</si>
  <si>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</si>
  <si>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</si>
  <si>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</si>
  <si>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</si>
  <si>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</si>
  <si>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</si>
  <si>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</si>
  <si>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</si>
  <si>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</si>
  <si>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</si>
  <si>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</si>
  <si>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</si>
  <si>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</si>
  <si>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</si>
  <si>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</si>
  <si>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</si>
  <si>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</si>
  <si>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</si>
  <si>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</si>
  <si>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</si>
  <si>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</si>
  <si>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</si>
  <si>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</si>
  <si>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</si>
  <si>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</si>
  <si>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</si>
  <si>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</si>
  <si>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</si>
  <si>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</si>
  <si>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</si>
  <si>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</si>
  <si>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</si>
  <si>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</si>
  <si>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</si>
  <si>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</si>
  <si>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</si>
  <si>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</si>
  <si>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</si>
  <si>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</si>
  <si>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</si>
  <si>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</si>
  <si>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</si>
  <si>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</si>
  <si>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</si>
  <si>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</si>
  <si>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</si>
  <si>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</si>
  <si>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</si>
  <si>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</si>
  <si>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</si>
  <si>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</si>
  <si>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</si>
  <si>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</si>
  <si>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</si>
  <si>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</si>
  <si>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</si>
  <si>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</si>
  <si>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</si>
  <si>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</si>
  <si>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</si>
  <si>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</si>
  <si>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</si>
  <si>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</si>
  <si>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</si>
  <si>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</si>
  <si>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</si>
  <si>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</si>
  <si>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</si>
  <si>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</si>
  <si>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</si>
  <si>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</si>
  <si>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</si>
  <si>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</si>
  <si>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</si>
  <si>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</si>
  <si>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</si>
  <si>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</si>
  <si>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</si>
  <si>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</si>
  <si>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</si>
  <si>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</si>
  <si>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</si>
  <si>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</si>
  <si>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</si>
  <si>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</si>
  <si>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</si>
  <si>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</si>
  <si>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</si>
  <si>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</si>
  <si>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</si>
  <si>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</si>
  <si>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</si>
  <si>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</si>
  <si>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</si>
  <si>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</si>
  <si>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</si>
  <si>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</si>
  <si>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</si>
  <si>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</si>
  <si>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</si>
  <si>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</si>
  <si>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</si>
  <si>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</si>
  <si>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</si>
  <si>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</si>
  <si>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</si>
  <si>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</si>
  <si>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</si>
  <si>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</si>
  <si>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</si>
  <si>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</si>
  <si>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</si>
  <si>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</si>
  <si>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</si>
  <si>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</si>
  <si>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</si>
  <si>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</si>
  <si>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</si>
  <si>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</si>
  <si>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</si>
  <si>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</si>
  <si>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</si>
  <si>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</si>
  <si>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</si>
  <si>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</si>
  <si>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</si>
  <si>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</si>
  <si>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</si>
  <si>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</si>
  <si>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</si>
  <si>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</si>
  <si>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</si>
  <si>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</si>
  <si>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</si>
  <si>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</si>
  <si>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</si>
  <si>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</si>
  <si>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</si>
  <si>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</si>
  <si>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</si>
  <si>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</si>
  <si>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</si>
  <si>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</si>
  <si>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</si>
  <si>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</si>
  <si>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</si>
  <si>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</si>
  <si>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</si>
  <si>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</si>
  <si>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</si>
  <si>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</si>
  <si>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</si>
  <si>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</si>
  <si>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</si>
  <si>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</si>
  <si>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</si>
  <si>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</si>
  <si>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</si>
  <si>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</si>
  <si>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</si>
  <si>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</si>
  <si>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</si>
  <si>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</si>
  <si>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</si>
  <si>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</si>
  <si>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</si>
  <si>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</si>
  <si>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</si>
  <si>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</si>
  <si>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</si>
  <si>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</si>
  <si>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</si>
  <si>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</si>
  <si>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</si>
  <si>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</si>
  <si>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</si>
  <si>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</si>
  <si>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</si>
  <si>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</si>
  <si>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</si>
  <si>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</si>
  <si>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</si>
  <si>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</si>
  <si>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</si>
  <si>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</si>
  <si>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</si>
  <si>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</si>
  <si>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</si>
  <si>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</si>
  <si>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</si>
  <si>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</si>
  <si>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</si>
  <si>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</si>
  <si>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</si>
  <si>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</si>
  <si>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</si>
  <si>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</si>
  <si>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</si>
  <si>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</si>
  <si>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</si>
  <si>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</si>
  <si>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</si>
  <si>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</si>
  <si>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</si>
  <si>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</si>
  <si>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</si>
  <si>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</si>
  <si>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</si>
  <si>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</si>
  <si>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</si>
  <si>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</si>
  <si>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</si>
  <si>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</si>
  <si>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</si>
  <si>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</si>
  <si>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</si>
  <si>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</si>
  <si>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</si>
  <si>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</si>
  <si>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</si>
  <si>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</si>
  <si>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</si>
  <si>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</si>
  <si>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</si>
  <si>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</si>
  <si>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</si>
  <si>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</si>
  <si>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</si>
  <si>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</si>
  <si>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</si>
  <si>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</si>
  <si>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</si>
  <si>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</si>
  <si>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</si>
  <si>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</si>
  <si>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</si>
  <si>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</si>
  <si>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</si>
  <si>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</si>
  <si>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</si>
  <si>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</si>
  <si>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</si>
  <si>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</si>
  <si>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</si>
  <si>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</si>
  <si>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</si>
  <si>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</si>
  <si>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</si>
  <si>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</si>
  <si>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</si>
  <si>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</si>
  <si>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</si>
  <si>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</si>
  <si>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</si>
  <si>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</si>
  <si>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</si>
  <si>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</si>
  <si>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</si>
  <si>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</si>
  <si>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</si>
  <si>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</si>
  <si>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</si>
  <si>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</si>
  <si>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</si>
  <si>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</si>
  <si>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</si>
  <si>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</si>
  <si>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</si>
  <si>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</si>
  <si>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</si>
  <si>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</si>
  <si>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</si>
  <si>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</si>
  <si>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</si>
  <si>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</si>
  <si>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</si>
  <si>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</si>
  <si>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</si>
  <si>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</si>
  <si>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</si>
  <si>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</si>
  <si>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</si>
  <si>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</si>
  <si>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</si>
  <si>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</si>
  <si>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</si>
  <si>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</si>
  <si>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</si>
  <si>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</si>
  <si>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</si>
  <si>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</si>
  <si>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</si>
  <si>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</si>
  <si>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</si>
  <si>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</si>
  <si>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</si>
  <si>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</si>
  <si>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</si>
  <si>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</si>
  <si>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</si>
  <si>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</si>
  <si>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</si>
  <si>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</si>
  <si>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</si>
  <si>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</si>
  <si>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</si>
  <si>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</si>
  <si>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</si>
  <si>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</si>
  <si>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</si>
  <si>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</si>
  <si>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</si>
  <si>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</si>
  <si>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</si>
  <si>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</si>
  <si>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</si>
  <si>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</si>
  <si>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</si>
  <si>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</si>
  <si>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</si>
  <si>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</si>
  <si>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</si>
  <si>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</si>
  <si>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</si>
  <si>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</si>
  <si>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</si>
  <si>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</si>
  <si>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</si>
  <si>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</si>
  <si>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</si>
  <si>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</si>
  <si>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</si>
  <si>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</si>
  <si>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</si>
  <si>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</si>
  <si>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</si>
  <si>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</si>
  <si>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</si>
  <si>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</si>
  <si>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</si>
  <si>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</si>
  <si>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</si>
  <si>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</si>
  <si>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</si>
  <si>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</si>
  <si>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</si>
  <si>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</si>
  <si>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</si>
  <si>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</si>
  <si>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</si>
  <si>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</si>
  <si>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</si>
  <si>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</si>
  <si>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</si>
  <si>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</si>
  <si>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</si>
  <si>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</si>
  <si>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</si>
  <si>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</si>
  <si>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</si>
  <si>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</si>
  <si>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</si>
  <si>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</si>
  <si>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</si>
  <si>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</si>
  <si>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</si>
  <si>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</si>
  <si>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</si>
  <si>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</si>
  <si>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</si>
  <si>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</si>
  <si>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</si>
  <si>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</si>
  <si>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</si>
  <si>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</si>
  <si>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</si>
  <si>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</si>
  <si>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</si>
  <si>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</si>
  <si>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</si>
  <si>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</si>
  <si>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</si>
  <si>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</si>
  <si>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</si>
  <si>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</si>
  <si>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</si>
  <si>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</si>
  <si>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</si>
  <si>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</si>
  <si>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</si>
  <si>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</si>
  <si>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</si>
  <si>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</si>
  <si>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</si>
  <si>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</si>
  <si>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</si>
  <si>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</si>
  <si>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</si>
  <si>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</si>
  <si>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</si>
  <si>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</si>
  <si>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</si>
  <si>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</si>
  <si>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</si>
  <si>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</si>
  <si>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</si>
  <si>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</si>
  <si>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</si>
  <si>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</si>
  <si>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</si>
  <si>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</si>
  <si>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</si>
  <si>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</si>
  <si>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</si>
  <si>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</si>
  <si>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</si>
  <si>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</si>
  <si>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</si>
  <si>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</si>
  <si>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</si>
  <si>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</si>
  <si>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</si>
  <si>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</si>
  <si>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</si>
  <si>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</si>
  <si>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</si>
  <si>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</si>
  <si>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</si>
  <si>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</si>
  <si>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</si>
  <si>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</si>
  <si>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</si>
  <si>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</si>
  <si>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</si>
  <si>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</si>
  <si>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</si>
  <si>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</si>
  <si>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</si>
  <si>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</si>
  <si>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</si>
  <si>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</si>
  <si>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</si>
  <si>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</si>
  <si>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</si>
  <si>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</si>
  <si>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</si>
  <si>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</si>
  <si>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</si>
  <si>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</si>
  <si>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</si>
  <si>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</si>
  <si>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</si>
  <si>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</si>
  <si>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</si>
  <si>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</si>
  <si>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</si>
  <si>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</si>
  <si>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</si>
  <si>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</si>
  <si>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</si>
  <si>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</si>
  <si>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</si>
  <si>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</si>
  <si>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</si>
  <si>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</si>
  <si>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</si>
  <si>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</si>
  <si>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</si>
  <si>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</si>
  <si>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</si>
  <si>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</si>
  <si>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</si>
  <si>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</si>
  <si>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</si>
  <si>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</si>
  <si>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</si>
  <si>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</si>
  <si>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</si>
  <si>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</si>
  <si>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</si>
  <si>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</si>
  <si>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</si>
  <si>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</si>
  <si>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</si>
  <si>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</si>
  <si>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</si>
  <si>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</si>
  <si>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</si>
  <si>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</si>
  <si>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</si>
  <si>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</si>
  <si>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</si>
  <si>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</si>
  <si>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</si>
  <si>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</si>
  <si>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</si>
  <si>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</si>
  <si>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</si>
  <si>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</si>
  <si>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</si>
  <si>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</si>
  <si>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</si>
  <si>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</si>
  <si>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</si>
  <si>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</si>
  <si>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</si>
  <si>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</si>
  <si>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</si>
  <si>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</si>
  <si>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</si>
  <si>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</si>
  <si>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</si>
  <si>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</si>
  <si>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</si>
  <si>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</si>
  <si>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</si>
  <si>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</si>
  <si>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</si>
  <si>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</si>
  <si>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</si>
  <si>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</si>
  <si>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</si>
  <si>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</si>
  <si>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</si>
  <si>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</si>
  <si>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</si>
  <si>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</si>
  <si>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</si>
  <si>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</si>
  <si>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</si>
  <si>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</si>
  <si>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</si>
  <si>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</si>
  <si>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</si>
  <si>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</si>
  <si>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</si>
  <si>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</si>
  <si>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</si>
  <si>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</si>
  <si>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</si>
  <si>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</si>
  <si>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</si>
  <si>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</si>
  <si>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</si>
  <si>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</si>
  <si>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</si>
  <si>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</si>
  <si>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</si>
  <si>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</si>
  <si>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</si>
  <si>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</si>
  <si>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</si>
  <si>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</si>
  <si>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</si>
  <si>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</si>
  <si>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</si>
  <si>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</si>
  <si>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</si>
  <si>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</si>
  <si>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</si>
  <si>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</si>
  <si>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</si>
  <si>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</si>
  <si>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</si>
  <si>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</si>
  <si>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</si>
  <si>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</si>
  <si>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</si>
  <si>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</si>
  <si>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</si>
  <si>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</si>
  <si>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</si>
  <si>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</si>
  <si>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</si>
  <si>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</si>
  <si>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</si>
  <si>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</si>
  <si>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</si>
  <si>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</si>
  <si>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</si>
  <si>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</si>
  <si>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</si>
  <si>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</si>
  <si>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</si>
  <si>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</si>
  <si>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</si>
  <si>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</si>
  <si>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</si>
  <si>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</si>
  <si>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</si>
  <si>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</si>
  <si>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</si>
  <si>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</si>
  <si>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</si>
  <si>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</si>
  <si>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</si>
  <si>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</si>
  <si>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</si>
  <si>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</si>
  <si>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</si>
  <si>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</si>
  <si>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</si>
  <si>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</si>
  <si>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</si>
  <si>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</si>
  <si>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</si>
  <si>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</si>
  <si>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</si>
  <si>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</si>
  <si>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</si>
  <si>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</si>
  <si>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</si>
  <si>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</si>
  <si>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</si>
  <si>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</si>
  <si>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</si>
  <si>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</si>
  <si>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</si>
  <si>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</si>
  <si>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</si>
  <si>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</si>
  <si>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</si>
  <si>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</si>
  <si>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</si>
  <si>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</si>
  <si>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</si>
  <si>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</si>
  <si>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</si>
  <si>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</si>
  <si>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</si>
  <si>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</si>
  <si>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</si>
  <si>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</si>
  <si>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</si>
  <si>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</si>
  <si>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</si>
  <si>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</si>
  <si>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</si>
  <si>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</si>
  <si>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</si>
  <si>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</si>
  <si>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</si>
  <si>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</si>
  <si>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</si>
  <si>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</si>
  <si>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</si>
  <si>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</si>
  <si>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</si>
  <si>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</si>
  <si>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</si>
  <si>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</si>
  <si>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</si>
  <si>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</si>
  <si>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</si>
  <si>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</si>
  <si>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</si>
  <si>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</si>
  <si>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</si>
  <si>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</si>
  <si>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</si>
  <si>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</si>
  <si>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</si>
  <si>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</si>
  <si>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</si>
  <si>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</si>
  <si>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</si>
  <si>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</si>
  <si>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</si>
  <si>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</si>
  <si>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</si>
  <si>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</si>
  <si>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</si>
  <si>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</si>
  <si>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</si>
  <si>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</si>
  <si>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</si>
  <si>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</si>
  <si>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</si>
  <si>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</si>
  <si>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</si>
  <si>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</si>
  <si>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</si>
  <si>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</si>
  <si>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</si>
  <si>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</si>
  <si>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</si>
  <si>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</si>
  <si>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</si>
  <si>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</si>
  <si>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</si>
  <si>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</si>
  <si>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</si>
  <si>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</si>
  <si>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</si>
  <si>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</si>
  <si>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</si>
  <si>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</si>
  <si>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</si>
  <si>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</si>
  <si>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</si>
  <si>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</si>
  <si>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</si>
  <si>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</si>
  <si>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</si>
  <si>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</si>
  <si>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</si>
  <si>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</si>
  <si>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</si>
  <si>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</si>
  <si>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</si>
  <si>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</si>
  <si>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</si>
  <si>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</si>
  <si>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</si>
  <si>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</si>
  <si>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</si>
  <si>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</si>
  <si>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</si>
  <si>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</si>
  <si>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</si>
  <si>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</si>
  <si>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</si>
  <si>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</si>
  <si>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</si>
  <si>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</si>
  <si>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</si>
  <si>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</si>
  <si>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</si>
  <si>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</si>
  <si>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</si>
  <si>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</si>
  <si>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</si>
  <si>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</si>
  <si>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</si>
  <si>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</si>
  <si>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</si>
  <si>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</si>
  <si>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</si>
  <si>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</si>
  <si>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</si>
  <si>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</si>
  <si>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</si>
  <si>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</si>
  <si>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</si>
  <si>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</si>
  <si>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</si>
  <si>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</si>
  <si>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</si>
  <si>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</si>
  <si>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</si>
  <si>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</si>
  <si>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</si>
  <si>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</si>
  <si>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</si>
  <si>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</si>
  <si>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</si>
  <si>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</si>
  <si>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</si>
  <si>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</si>
  <si>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</si>
  <si>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</si>
  <si>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</si>
  <si>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</si>
  <si>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</si>
  <si>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</si>
  <si>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</si>
  <si>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</si>
  <si>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</si>
  <si>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</si>
  <si>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</si>
  <si>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</si>
  <si>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</si>
  <si>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</si>
  <si>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</si>
  <si>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</si>
  <si>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</si>
  <si>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</si>
  <si>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</si>
  <si>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</si>
  <si>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</si>
  <si>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</si>
  <si>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</si>
  <si>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</si>
  <si>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</si>
  <si>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</si>
  <si>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</si>
  <si>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</si>
  <si>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</si>
  <si>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</si>
  <si>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</si>
  <si>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</si>
  <si>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</si>
  <si>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</si>
  <si>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</si>
  <si>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</si>
  <si>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</si>
  <si>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</si>
  <si>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</si>
  <si>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</si>
  <si>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</si>
  <si>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</si>
  <si>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</si>
  <si>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</si>
  <si>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</si>
  <si>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</si>
  <si>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</si>
  <si>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</si>
  <si>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</si>
  <si>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</si>
  <si>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</si>
  <si>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</si>
  <si>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</si>
  <si>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</si>
  <si>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</si>
  <si>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</si>
  <si>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</si>
  <si>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</si>
  <si>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</si>
  <si>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</si>
  <si>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</si>
  <si>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</si>
  <si>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</si>
  <si>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</si>
  <si>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</si>
  <si>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</si>
  <si>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</si>
  <si>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</si>
  <si>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</si>
  <si>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</si>
  <si>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</si>
  <si>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</si>
  <si>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</si>
  <si>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</si>
  <si>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</si>
  <si>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</si>
  <si>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</si>
  <si>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</si>
  <si>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</si>
  <si>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</si>
  <si>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</si>
  <si>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</si>
  <si>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</si>
  <si>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</si>
  <si>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</si>
  <si>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</si>
  <si>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</si>
  <si>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</si>
  <si>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</si>
  <si>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</si>
  <si>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</si>
  <si>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</si>
  <si>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</si>
  <si>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</si>
  <si>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</si>
  <si>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</si>
  <si>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</si>
  <si>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</si>
  <si>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</si>
  <si>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</si>
  <si>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</si>
  <si>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</si>
  <si>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</si>
  <si>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</si>
  <si>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</si>
  <si>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</si>
  <si>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</si>
  <si>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</si>
  <si>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</si>
  <si>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</si>
  <si>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</si>
  <si>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</si>
  <si>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</si>
  <si>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</si>
  <si>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</si>
  <si>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</si>
  <si>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</si>
  <si>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</si>
  <si>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</si>
  <si>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</si>
  <si>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</si>
  <si>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</si>
  <si>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</si>
  <si>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</si>
  <si>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</si>
  <si>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</si>
  <si>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</si>
  <si>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</si>
  <si>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</si>
  <si>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</si>
  <si>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</si>
  <si>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</si>
  <si>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</si>
  <si>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</si>
  <si>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</si>
  <si>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</si>
  <si>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</si>
  <si>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</si>
  <si>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</si>
  <si>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</si>
  <si>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</si>
  <si>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</si>
  <si>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</si>
  <si>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</si>
  <si>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</si>
  <si>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</si>
  <si>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</si>
  <si>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</si>
  <si>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</si>
  <si>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</si>
  <si>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</si>
  <si>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</si>
  <si>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</si>
  <si>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</si>
  <si>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</si>
  <si>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</si>
  <si>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</si>
  <si>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</si>
  <si>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</si>
  <si>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</si>
  <si>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</si>
  <si>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</si>
  <si>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</si>
  <si>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</si>
  <si>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</si>
  <si>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</si>
  <si>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</si>
  <si>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</si>
  <si>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</si>
  <si>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</si>
  <si>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</si>
  <si>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</si>
  <si>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</si>
  <si>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</si>
  <si>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</si>
  <si>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</si>
  <si>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</si>
  <si>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</si>
  <si>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</si>
  <si>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</si>
  <si>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</si>
  <si>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</si>
  <si>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</si>
  <si>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</si>
  <si>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</si>
  <si>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</si>
  <si>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</si>
  <si>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</si>
  <si>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</si>
  <si>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</si>
  <si>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</si>
  <si>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</si>
  <si>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</si>
  <si>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</si>
  <si>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</si>
  <si>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</si>
  <si>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</si>
  <si>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</si>
  <si>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</si>
  <si>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</si>
  <si>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</si>
  <si>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</si>
  <si>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</si>
  <si>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</si>
  <si>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</si>
  <si>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</si>
  <si>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</si>
  <si>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</si>
  <si>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</si>
  <si>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</si>
  <si>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</si>
  <si>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</si>
  <si>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</si>
  <si>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</si>
  <si>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</si>
  <si>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</si>
  <si>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</si>
  <si>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</si>
  <si>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</si>
  <si>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</si>
  <si>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</si>
  <si>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</si>
  <si>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</si>
  <si>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</si>
  <si>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</si>
  <si>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</si>
  <si>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</si>
  <si>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</si>
  <si>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</si>
  <si>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</si>
  <si>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</si>
  <si>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</si>
  <si>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</si>
  <si>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</si>
  <si>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</si>
  <si>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</si>
  <si>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</si>
  <si>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</si>
  <si>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</si>
  <si>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</si>
  <si>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</si>
  <si>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</si>
  <si>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</si>
  <si>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</si>
  <si>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</si>
  <si>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</si>
  <si>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</si>
  <si>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</si>
  <si>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</si>
  <si>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</si>
  <si>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</si>
  <si>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</si>
  <si>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</si>
  <si>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</si>
  <si>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</si>
  <si>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</si>
  <si>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</si>
  <si>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</si>
  <si>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</si>
  <si>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</si>
  <si>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</si>
  <si>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</si>
  <si>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</si>
  <si>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</si>
  <si>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</si>
  <si>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</si>
  <si>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</si>
  <si>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</si>
  <si>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</si>
  <si>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</si>
  <si>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</si>
  <si>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</si>
  <si>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</si>
  <si>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</si>
  <si>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</si>
  <si>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</si>
  <si>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</si>
  <si>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</si>
  <si>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</si>
  <si>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</si>
  <si>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</si>
  <si>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</si>
  <si>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</si>
  <si>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</si>
  <si>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</si>
  <si>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</si>
  <si>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</si>
  <si>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</si>
  <si>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</si>
  <si>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</si>
  <si>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</si>
  <si>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</si>
  <si>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</si>
  <si>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</si>
  <si>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</si>
  <si>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</si>
  <si>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</si>
  <si>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</si>
  <si>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</si>
  <si>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</si>
  <si>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</si>
  <si>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</si>
  <si>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</si>
  <si>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</si>
  <si>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</si>
  <si>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</si>
  <si>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</si>
  <si>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</si>
  <si>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</si>
  <si>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</si>
  <si>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</si>
  <si>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</si>
  <si>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</si>
  <si>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</si>
  <si>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</si>
  <si>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</si>
  <si>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</si>
  <si>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</si>
  <si>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</si>
  <si>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</si>
  <si>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</si>
  <si>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</si>
  <si>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</si>
  <si>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</si>
  <si>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</si>
  <si>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</si>
  <si>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</si>
  <si>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</si>
  <si>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</si>
  <si>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</si>
  <si>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</si>
  <si>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</si>
  <si>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</si>
  <si>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</si>
  <si>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</si>
  <si>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</si>
  <si>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</si>
  <si>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</si>
  <si>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</si>
  <si>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</si>
  <si>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</si>
  <si>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</si>
  <si>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</si>
  <si>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</si>
  <si>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</si>
  <si>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</si>
  <si>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</si>
  <si>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</si>
  <si>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</si>
  <si>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</si>
  <si>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</si>
  <si>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</si>
  <si>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</si>
  <si>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</si>
  <si>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</si>
  <si>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</si>
  <si>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</si>
  <si>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</si>
  <si>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</si>
  <si>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</si>
  <si>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</si>
  <si>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</si>
  <si>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</si>
  <si>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</si>
  <si>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</si>
  <si>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</si>
  <si>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</si>
  <si>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</si>
  <si>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</si>
  <si>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</si>
  <si>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</si>
  <si>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</si>
  <si>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</si>
  <si>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</si>
  <si>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</si>
  <si>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</si>
  <si>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</si>
  <si>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</si>
  <si>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</si>
  <si>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</si>
  <si>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</si>
  <si>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</si>
  <si>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</si>
  <si>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</si>
  <si>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</si>
  <si>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</si>
  <si>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</si>
  <si>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</si>
  <si>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</si>
  <si>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</si>
  <si>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</si>
  <si>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</si>
  <si>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</si>
  <si>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</si>
  <si>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</si>
  <si>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</si>
  <si>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</si>
  <si>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</si>
  <si>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</si>
  <si>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</si>
  <si>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</si>
  <si>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</si>
  <si>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</si>
  <si>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</si>
  <si>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</si>
  <si>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</si>
  <si>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</si>
  <si>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</si>
  <si>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</si>
  <si>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</si>
  <si>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</si>
  <si>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</si>
  <si>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</si>
  <si>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</si>
  <si>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</si>
  <si>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</si>
  <si>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</si>
  <si>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</si>
  <si>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</si>
  <si>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</si>
  <si>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</si>
  <si>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</si>
  <si>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</si>
  <si>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</si>
  <si>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</si>
  <si>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</si>
  <si>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</si>
  <si>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</si>
  <si>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</si>
  <si>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</si>
  <si>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</si>
  <si>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</si>
  <si>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</si>
  <si>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</si>
  <si>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</si>
  <si>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</si>
  <si>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</si>
  <si>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</si>
  <si>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</si>
  <si>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</si>
  <si>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</si>
  <si>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</si>
  <si>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</si>
  <si>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</si>
  <si>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</si>
  <si>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</si>
  <si>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</si>
  <si>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</si>
  <si>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</si>
  <si>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</si>
  <si>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</si>
  <si>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</si>
  <si>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</si>
  <si>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</si>
  <si>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</si>
  <si>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</si>
  <si>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</si>
  <si>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</si>
  <si>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</si>
  <si>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</si>
  <si>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</si>
  <si>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</si>
  <si>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</si>
  <si>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</si>
  <si>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</si>
  <si>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</si>
  <si>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</si>
  <si>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</si>
  <si>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</si>
  <si>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</si>
  <si>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</si>
  <si>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</si>
  <si>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</si>
  <si>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</si>
  <si>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</si>
  <si>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</si>
  <si>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</si>
  <si>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</si>
  <si>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</si>
  <si>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</si>
  <si>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</si>
  <si>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</si>
  <si>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</si>
  <si>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</si>
  <si>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</si>
  <si>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</si>
  <si>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</si>
  <si>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</si>
  <si>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</si>
  <si>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</si>
  <si>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</si>
  <si>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</si>
  <si>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</si>
  <si>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</si>
  <si>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</si>
  <si>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</si>
  <si>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</si>
  <si>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</si>
  <si>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</si>
  <si>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</si>
  <si>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</si>
  <si>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</si>
  <si>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</si>
  <si>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</si>
  <si>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</si>
  <si>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</si>
  <si>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</si>
  <si>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</si>
  <si>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</si>
  <si>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</si>
  <si>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</si>
  <si>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</si>
  <si>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</si>
  <si>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</si>
  <si>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</si>
  <si>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</si>
  <si>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</si>
  <si>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</si>
  <si>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</si>
  <si>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</si>
  <si>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</si>
  <si>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</si>
  <si>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</si>
  <si>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</si>
  <si>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</si>
  <si>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</si>
  <si>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</si>
  <si>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</si>
  <si>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</si>
  <si>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</si>
  <si>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</si>
  <si>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</si>
  <si>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</si>
  <si>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</si>
  <si>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</si>
  <si>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</si>
  <si>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</si>
  <si>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</si>
  <si>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</si>
  <si>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</si>
  <si>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</si>
  <si>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</si>
  <si>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</si>
  <si>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</si>
  <si>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</si>
  <si>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</si>
  <si>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</si>
  <si>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</si>
  <si>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</si>
  <si>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</si>
  <si>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</si>
  <si>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</si>
  <si>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</si>
  <si>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</si>
  <si>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</si>
  <si>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</si>
  <si>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</si>
  <si>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</si>
  <si>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</si>
  <si>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</si>
  <si>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</si>
  <si>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</si>
  <si>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</si>
  <si>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</si>
  <si>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</si>
  <si>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</si>
  <si>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</si>
  <si>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</si>
  <si>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</si>
  <si>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</si>
  <si>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</si>
  <si>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</si>
  <si>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</si>
  <si>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</si>
  <si>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</si>
  <si>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</si>
  <si>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</si>
  <si>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</si>
  <si>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</si>
  <si>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</si>
  <si>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</si>
  <si>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</si>
  <si>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</si>
  <si>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</si>
  <si>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</si>
  <si>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</si>
  <si>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</si>
  <si>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</si>
  <si>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</si>
  <si>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</si>
  <si>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</si>
  <si>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</si>
  <si>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</si>
  <si>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</si>
  <si>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</si>
  <si>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</si>
  <si>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</si>
  <si>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</si>
  <si>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</si>
  <si>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</si>
  <si>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</si>
  <si>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</si>
  <si>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</si>
  <si>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</si>
  <si>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</si>
  <si>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</si>
  <si>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</si>
  <si>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</si>
  <si>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</si>
  <si>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</si>
  <si>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</si>
  <si>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</si>
  <si>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</si>
  <si>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</si>
  <si>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</si>
  <si>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</si>
  <si>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</si>
  <si>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</si>
  <si>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</si>
  <si>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</si>
  <si>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</si>
  <si>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</si>
  <si>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</si>
  <si>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</si>
  <si>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</si>
  <si>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</si>
  <si>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</si>
  <si>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</si>
  <si>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</si>
  <si>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</si>
  <si>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</si>
  <si>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</si>
  <si>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</si>
  <si>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</si>
  <si>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</si>
  <si>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</si>
  <si>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</si>
  <si>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</si>
  <si>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</si>
  <si>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</si>
  <si>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</si>
  <si>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</si>
  <si>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</si>
  <si>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</si>
  <si>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</si>
  <si>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</si>
  <si>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</si>
  <si>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</si>
  <si>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</si>
  <si>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</si>
  <si>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</si>
  <si>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</si>
  <si>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</si>
  <si>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</si>
  <si>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</si>
  <si>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</si>
  <si>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</si>
  <si>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</si>
  <si>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</si>
  <si>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</si>
  <si>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</si>
  <si>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</si>
  <si>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</si>
  <si>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</si>
  <si>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</si>
  <si>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</si>
  <si>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</si>
  <si>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</si>
  <si>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</si>
  <si>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</si>
  <si>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</si>
  <si>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</si>
  <si>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</si>
  <si>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</si>
  <si>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</si>
  <si>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</si>
  <si>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</si>
  <si>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</si>
  <si>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</si>
  <si>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</si>
  <si>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</si>
  <si>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</si>
  <si>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</si>
  <si>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</si>
  <si>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</si>
  <si>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</si>
  <si>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</si>
  <si>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</si>
  <si>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</si>
  <si>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</si>
  <si>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</si>
  <si>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</si>
  <si>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</si>
  <si>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</si>
  <si>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</si>
  <si>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</si>
  <si>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</si>
  <si>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</si>
  <si>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</si>
  <si>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</si>
  <si>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</si>
  <si>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</si>
  <si>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</si>
  <si>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</si>
  <si>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</si>
  <si>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</si>
  <si>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</si>
  <si>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</si>
  <si>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</si>
  <si>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</si>
  <si>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</si>
  <si>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</si>
  <si>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</si>
  <si>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</si>
  <si>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</si>
  <si>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</si>
  <si>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</si>
  <si>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</si>
  <si>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</si>
  <si>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</si>
  <si>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</si>
  <si>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</si>
  <si>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</si>
  <si>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</si>
  <si>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</si>
  <si>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</si>
  <si>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</si>
  <si>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</si>
  <si>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</si>
  <si>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</si>
  <si>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</si>
  <si>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</si>
  <si>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</si>
  <si>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</si>
  <si>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</si>
  <si>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</si>
  <si>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</si>
  <si>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</si>
  <si>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</si>
  <si>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</si>
  <si>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</si>
  <si>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</si>
  <si>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</si>
  <si>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</si>
  <si>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</si>
  <si>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</si>
  <si>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</si>
  <si>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</si>
  <si>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</si>
  <si>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</si>
  <si>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</si>
  <si>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</si>
  <si>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</si>
  <si>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</si>
  <si>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</si>
  <si>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</si>
  <si>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</si>
  <si>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</si>
  <si>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</si>
  <si>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</si>
  <si>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</si>
  <si>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</si>
  <si>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</si>
  <si>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</si>
  <si>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</si>
  <si>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</si>
  <si>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</si>
  <si>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</si>
  <si>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</si>
  <si>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</si>
  <si>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</si>
  <si>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</si>
  <si>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</si>
  <si>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</si>
  <si>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</si>
  <si>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</si>
  <si>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</si>
  <si>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</si>
  <si>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</si>
  <si>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</si>
  <si>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</si>
  <si>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</si>
  <si>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</si>
  <si>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</si>
  <si>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</si>
  <si>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</si>
  <si>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</si>
  <si>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</si>
  <si>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</si>
  <si>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</si>
  <si>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</si>
  <si>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</si>
  <si>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</si>
  <si>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</si>
  <si>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</si>
  <si>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</si>
  <si>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</si>
  <si>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</si>
  <si>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</si>
  <si>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</si>
  <si>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</si>
  <si>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</si>
  <si>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</si>
  <si>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</si>
  <si>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</si>
  <si>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</si>
  <si>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</si>
  <si>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</si>
  <si>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</si>
  <si>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</si>
  <si>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</si>
  <si>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</si>
  <si>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</si>
  <si>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</si>
  <si>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</si>
  <si>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</si>
  <si>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</si>
  <si>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</si>
  <si>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</si>
  <si>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</si>
  <si>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</si>
  <si>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</si>
  <si>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</si>
  <si>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</si>
  <si>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</si>
  <si>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</si>
  <si>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</si>
  <si>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</si>
  <si>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</si>
  <si>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</si>
  <si>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</si>
  <si>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</si>
  <si>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</si>
  <si>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</si>
  <si>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</si>
  <si>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</si>
  <si>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</si>
  <si>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</si>
  <si>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</si>
  <si>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</si>
  <si>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</si>
  <si>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</si>
  <si>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</si>
  <si>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</si>
  <si>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</si>
  <si>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</si>
  <si>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</si>
  <si>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</si>
  <si>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</si>
  <si>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</si>
  <si>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</si>
  <si>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</si>
  <si>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</si>
  <si>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</si>
  <si>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</si>
  <si>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</si>
  <si>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</si>
  <si>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</si>
  <si>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</si>
  <si>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</si>
  <si>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</si>
  <si>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</si>
  <si>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</si>
  <si>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</si>
  <si>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</si>
  <si>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</si>
  <si>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</si>
  <si>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</si>
  <si>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</si>
  <si>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</si>
  <si>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</si>
  <si>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</si>
  <si>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</si>
  <si>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</si>
  <si>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</si>
  <si>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</si>
  <si>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</si>
  <si>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</si>
  <si>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</si>
  <si>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</si>
  <si>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</si>
  <si>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</si>
  <si>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</si>
  <si>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</si>
  <si>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</si>
  <si>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</si>
  <si>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</si>
  <si>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</si>
  <si>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</si>
  <si>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</si>
  <si>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</si>
  <si>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</si>
  <si>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</si>
  <si>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</si>
  <si>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</si>
  <si>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</si>
  <si>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</si>
  <si>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</si>
  <si>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</si>
  <si>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</si>
  <si>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</si>
  <si>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</si>
  <si>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</si>
  <si>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</si>
  <si>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</si>
  <si>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</si>
  <si>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</si>
  <si>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</si>
  <si>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</si>
  <si>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</si>
  <si>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</si>
  <si>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</si>
  <si>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</si>
  <si>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</si>
  <si>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</si>
  <si>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</si>
  <si>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</si>
  <si>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</si>
  <si>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</si>
  <si>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</si>
  <si>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</si>
  <si>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</si>
  <si>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</si>
  <si>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</si>
  <si>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</si>
  <si>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</si>
  <si>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</si>
  <si>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</si>
  <si>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</si>
  <si>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</si>
  <si>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</si>
  <si>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</si>
  <si>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</si>
  <si>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</si>
  <si>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</si>
  <si>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</si>
  <si>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</si>
  <si>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</si>
  <si>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</si>
  <si>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</si>
  <si>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</si>
  <si>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</si>
  <si>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</si>
  <si>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</si>
  <si>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</si>
  <si>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</si>
  <si>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</si>
  <si>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</si>
  <si>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</si>
  <si>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</si>
  <si>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</si>
  <si>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</si>
  <si>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</si>
  <si>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</si>
  <si>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</si>
  <si>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</si>
  <si>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</si>
  <si>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</si>
  <si>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</si>
  <si>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</si>
  <si>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</si>
  <si>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</si>
  <si>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</si>
  <si>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</si>
  <si>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</si>
  <si>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</si>
  <si>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</si>
  <si>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</si>
  <si>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</si>
  <si>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</si>
  <si>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</si>
  <si>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</si>
  <si>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</si>
  <si>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</si>
  <si>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</si>
  <si>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</si>
  <si>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</si>
  <si>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</si>
  <si>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</si>
  <si>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</si>
  <si>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</si>
  <si>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</si>
  <si>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</si>
  <si>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</si>
  <si>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</si>
  <si>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</si>
  <si>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</si>
  <si>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</si>
  <si>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</si>
  <si>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</si>
  <si>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</si>
  <si>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</si>
  <si>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</si>
  <si>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</si>
  <si>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</si>
  <si>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</si>
  <si>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</si>
  <si>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</si>
  <si>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</si>
  <si>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</si>
  <si>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</si>
  <si>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</si>
  <si>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</si>
  <si>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</si>
  <si>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</si>
  <si>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</si>
  <si>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</si>
  <si>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</si>
  <si>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</si>
  <si>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</si>
  <si>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</si>
  <si>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</si>
  <si>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</si>
  <si>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</si>
  <si>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</si>
  <si>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</si>
  <si>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</si>
  <si>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</si>
  <si>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</si>
  <si>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</si>
  <si>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</si>
  <si>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</si>
  <si>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</si>
  <si>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</si>
  <si>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</si>
  <si>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</si>
  <si>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</si>
  <si>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</si>
  <si>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</si>
  <si>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</si>
  <si>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</si>
  <si>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</si>
  <si>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</si>
  <si>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</si>
  <si>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</si>
  <si>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</si>
  <si>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</si>
  <si>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</si>
  <si>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</si>
  <si>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</si>
  <si>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</si>
  <si>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</si>
  <si>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</si>
  <si>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</si>
  <si>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</si>
  <si>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</si>
  <si>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</si>
  <si>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</si>
  <si>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</si>
  <si>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</si>
  <si>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</si>
  <si>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</si>
  <si>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</si>
  <si>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</si>
  <si>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</si>
  <si>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</si>
  <si>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</si>
  <si>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</si>
  <si>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</si>
  <si>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</si>
  <si>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</si>
  <si>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</si>
  <si>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</si>
  <si>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</si>
  <si>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</si>
  <si>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</si>
  <si>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</si>
  <si>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</si>
  <si>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</si>
  <si>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</si>
  <si>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</si>
  <si>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</si>
  <si>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</si>
  <si>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</si>
  <si>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</si>
  <si>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</si>
  <si>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</si>
  <si>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</si>
  <si>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</si>
  <si>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</si>
  <si>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</si>
  <si>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</si>
  <si>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</si>
  <si>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</si>
  <si>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</si>
  <si>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</si>
  <si>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</si>
  <si>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</si>
  <si>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</si>
  <si>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</si>
  <si>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</si>
  <si>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</si>
  <si>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</si>
  <si>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</si>
  <si>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</si>
  <si>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</si>
  <si>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</si>
  <si>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</si>
  <si>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</si>
  <si>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</si>
  <si>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</si>
  <si>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</si>
  <si>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</si>
  <si>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</si>
  <si>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</si>
  <si>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</si>
  <si>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</si>
  <si>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</si>
  <si>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</si>
  <si>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</si>
  <si>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</si>
  <si>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</si>
  <si>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</si>
  <si>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</si>
  <si>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</si>
  <si>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</si>
  <si>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</si>
  <si>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</si>
  <si>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</si>
  <si>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</si>
  <si>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</si>
  <si>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</si>
  <si>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</si>
  <si>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</si>
  <si>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</si>
  <si>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</si>
  <si>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</si>
  <si>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</si>
  <si>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</si>
  <si>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</si>
  <si>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</si>
  <si>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</si>
  <si>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</si>
  <si>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</si>
  <si>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</si>
  <si>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</si>
  <si>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</si>
  <si>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</si>
  <si>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</si>
  <si>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</si>
  <si>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</si>
  <si>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</si>
  <si>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</si>
  <si>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</si>
  <si>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</si>
  <si>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</si>
  <si>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</si>
  <si>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</si>
  <si>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</si>
  <si>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</si>
  <si>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</si>
  <si>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</si>
  <si>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</si>
  <si>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</si>
  <si>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</si>
  <si>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</si>
  <si>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</si>
  <si>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</si>
  <si>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</si>
  <si>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</si>
  <si>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</si>
  <si>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</si>
  <si>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</si>
  <si>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</si>
  <si>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</si>
  <si>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</si>
  <si>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</si>
  <si>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</si>
  <si>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</si>
  <si>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</si>
  <si>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</si>
  <si>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</si>
  <si>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</si>
  <si>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</si>
  <si>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</si>
  <si>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</si>
  <si>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</si>
  <si>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</si>
  <si>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</si>
  <si>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</si>
  <si>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</si>
  <si>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</si>
  <si>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</si>
  <si>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</si>
  <si>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</si>
  <si>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</si>
  <si>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</si>
  <si>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</si>
  <si>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</si>
  <si>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</si>
  <si>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</si>
  <si>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</si>
  <si>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</si>
  <si>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</si>
  <si>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</si>
  <si>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</si>
  <si>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</si>
  <si>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</si>
  <si>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</si>
  <si>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</si>
  <si>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</si>
  <si>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</si>
  <si>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</si>
  <si>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</si>
  <si>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</si>
  <si>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</si>
  <si>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</si>
  <si>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</si>
  <si>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</si>
  <si>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</si>
  <si>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</si>
  <si>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</si>
  <si>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</si>
  <si>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</si>
  <si>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</si>
  <si>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</si>
  <si>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</si>
  <si>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</si>
  <si>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</si>
  <si>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</si>
  <si>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</si>
  <si>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</si>
  <si>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</si>
  <si>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</si>
  <si>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</si>
  <si>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</si>
  <si>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</si>
  <si>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</si>
  <si>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</si>
  <si>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</si>
  <si>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</si>
  <si>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</si>
  <si>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</si>
  <si>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</si>
  <si>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</si>
  <si>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</si>
  <si>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</si>
  <si>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</si>
  <si>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</si>
  <si>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</si>
  <si>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</si>
  <si>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</si>
  <si>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</si>
  <si>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</si>
  <si>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</si>
  <si>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</si>
  <si>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</si>
  <si>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</si>
  <si>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</si>
  <si>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</si>
  <si>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</si>
  <si>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</si>
  <si>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</si>
  <si>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</si>
  <si>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</si>
  <si>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</si>
  <si>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</si>
  <si>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</si>
  <si>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</si>
  <si>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</si>
  <si>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</si>
  <si>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</si>
  <si>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</si>
  <si>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</si>
  <si>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</si>
  <si>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</si>
  <si>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</si>
  <si>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</si>
  <si>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</si>
  <si>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</si>
  <si>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</si>
  <si>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</si>
  <si>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</si>
  <si>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</si>
  <si>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</si>
  <si>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</si>
  <si>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</si>
  <si>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</si>
  <si>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</si>
  <si>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</si>
  <si>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</si>
  <si>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</si>
  <si>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</si>
  <si>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</si>
  <si>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</si>
  <si>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</si>
  <si>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</si>
  <si>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</si>
  <si>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</si>
  <si>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</si>
  <si>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</si>
  <si>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</si>
  <si>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</si>
  <si>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</si>
  <si>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</si>
  <si>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</si>
  <si>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</si>
  <si>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</si>
  <si>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</si>
  <si>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</si>
  <si>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</si>
  <si>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</si>
  <si>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</si>
  <si>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</si>
  <si>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</si>
  <si>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</si>
  <si>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</si>
  <si>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</si>
  <si>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</si>
  <si>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</si>
  <si>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</si>
  <si>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</si>
  <si>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</si>
  <si>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</si>
  <si>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</si>
  <si>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</si>
  <si>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</si>
  <si>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</si>
  <si>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</si>
  <si>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</si>
  <si>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</si>
  <si>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</si>
  <si>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</si>
  <si>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</si>
  <si>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</si>
  <si>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</si>
  <si>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</si>
  <si>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</si>
  <si>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</si>
  <si>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</si>
  <si>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</si>
  <si>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</si>
  <si>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</si>
  <si>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</si>
  <si>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</si>
  <si>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</si>
  <si>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</si>
  <si>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</si>
  <si>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</si>
  <si>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</si>
  <si>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</si>
  <si>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</si>
  <si>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</si>
  <si>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</si>
  <si>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</si>
  <si>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</si>
  <si>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</si>
  <si>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</si>
  <si>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</si>
  <si>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</si>
  <si>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</si>
  <si>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</si>
  <si>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</si>
  <si>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</si>
  <si>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</si>
  <si>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</si>
  <si>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</si>
  <si>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</si>
  <si>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</si>
  <si>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</si>
  <si>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</si>
  <si>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</si>
  <si>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</si>
  <si>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</si>
  <si>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</si>
  <si>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</si>
  <si>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</si>
  <si>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</si>
  <si>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</si>
  <si>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</si>
  <si>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</si>
  <si>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</si>
  <si>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</si>
  <si>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</si>
  <si>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</si>
  <si>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</si>
  <si>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</si>
  <si>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</si>
  <si>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</si>
  <si>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</si>
  <si>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</si>
  <si>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</si>
  <si>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</si>
  <si>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</si>
  <si>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</si>
  <si>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</si>
  <si>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</si>
  <si>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</si>
  <si>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</si>
  <si>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</si>
  <si>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</si>
  <si>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</si>
  <si>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</si>
  <si>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</si>
  <si>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</si>
  <si>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</si>
  <si>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</si>
  <si>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</si>
  <si>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</si>
  <si>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</si>
  <si>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</si>
  <si>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</si>
  <si>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</si>
  <si>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</si>
  <si>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</si>
  <si>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</si>
  <si>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</si>
  <si>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</si>
  <si>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</si>
  <si>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</si>
  <si>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</si>
  <si>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</si>
  <si>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</si>
  <si>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</si>
  <si>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</si>
  <si>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</si>
  <si>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</si>
  <si>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</si>
  <si>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</si>
  <si>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</si>
  <si>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</si>
  <si>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</si>
  <si>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</si>
  <si>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</si>
  <si>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</si>
  <si>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</si>
  <si>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</si>
  <si>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</si>
  <si>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</si>
  <si>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</si>
  <si>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</si>
  <si>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</si>
  <si>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</si>
  <si>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</si>
  <si>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</si>
  <si>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</si>
  <si>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</si>
  <si>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</si>
  <si>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</si>
  <si>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</si>
  <si>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</si>
  <si>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</si>
  <si>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</si>
  <si>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</si>
  <si>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</si>
  <si>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</si>
  <si>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</si>
  <si>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</si>
  <si>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</si>
  <si>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</si>
  <si>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</si>
  <si>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</si>
  <si>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</si>
  <si>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</si>
  <si>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</si>
  <si>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</si>
  <si>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</si>
  <si>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</si>
  <si>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</si>
  <si>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</si>
  <si>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</si>
  <si>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</si>
  <si>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</si>
  <si>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</si>
  <si>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</si>
  <si>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</si>
  <si>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</si>
  <si>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</si>
  <si>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</si>
  <si>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</si>
  <si>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</si>
  <si>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</si>
  <si>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</si>
  <si>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</si>
  <si>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</si>
  <si>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</si>
  <si>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</si>
  <si>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</si>
  <si>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</si>
  <si>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</si>
  <si>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</si>
  <si>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</si>
  <si>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</si>
  <si>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</si>
  <si>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</si>
  <si>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</si>
  <si>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</si>
  <si>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</si>
  <si>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</si>
  <si>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</si>
  <si>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</si>
  <si>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</si>
  <si>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</si>
  <si>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</si>
  <si>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</si>
  <si>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</si>
  <si>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</si>
  <si>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</si>
  <si>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</si>
  <si>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</si>
  <si>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</si>
  <si>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</si>
  <si>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</si>
  <si>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</si>
  <si>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</si>
  <si>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</si>
  <si>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</si>
  <si>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</si>
  <si>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</si>
  <si>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</si>
  <si>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</si>
  <si>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</si>
  <si>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</si>
  <si>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</si>
  <si>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</si>
  <si>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</si>
  <si>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</si>
  <si>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</si>
  <si>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</si>
  <si>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</si>
  <si>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</si>
  <si>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</si>
  <si>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</si>
  <si>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</si>
  <si>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</si>
  <si>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</si>
  <si>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</si>
  <si>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</si>
  <si>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</si>
  <si>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</si>
  <si>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</si>
  <si>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</si>
  <si>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</si>
  <si>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</si>
  <si>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</si>
  <si>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</si>
  <si>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</si>
  <si>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</si>
  <si>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</si>
  <si>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</si>
  <si>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</si>
  <si>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</si>
  <si>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</si>
  <si>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</si>
  <si>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</si>
  <si>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</si>
  <si>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</si>
  <si>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</si>
  <si>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</si>
  <si>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</si>
  <si>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</si>
  <si>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</si>
  <si>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</si>
  <si>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</si>
  <si>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</si>
  <si>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</si>
  <si>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</si>
  <si>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</si>
  <si>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</si>
  <si>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</si>
  <si>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</si>
  <si>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</si>
  <si>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</si>
  <si>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</si>
  <si>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</si>
  <si>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</si>
  <si>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</si>
  <si>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</si>
  <si>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</si>
  <si>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</si>
  <si>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</si>
  <si>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</si>
  <si>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</si>
  <si>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</si>
  <si>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</si>
  <si>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</si>
  <si>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</si>
  <si>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</si>
  <si>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</si>
  <si>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</si>
  <si>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</si>
  <si>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</si>
  <si>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</si>
  <si>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</si>
  <si>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</si>
  <si>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</si>
  <si>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</si>
  <si>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</si>
  <si>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</si>
  <si>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</si>
  <si>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</si>
  <si>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</si>
  <si>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</si>
  <si>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</si>
  <si>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</si>
  <si>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</si>
  <si>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</si>
  <si>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</si>
  <si>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</si>
  <si>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</si>
  <si>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</si>
  <si>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</si>
  <si>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</si>
  <si>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</si>
  <si>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</si>
  <si>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</si>
  <si>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</si>
  <si>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</si>
  <si>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</si>
  <si>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</si>
  <si>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</si>
  <si>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</si>
  <si>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</si>
  <si>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</si>
  <si>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</si>
  <si>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</si>
  <si>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</si>
  <si>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</si>
  <si>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</si>
  <si>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</si>
  <si>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</si>
  <si>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</si>
  <si>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</si>
  <si>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</si>
  <si>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</si>
  <si>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</si>
  <si>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</si>
  <si>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</si>
  <si>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</si>
  <si>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</si>
  <si>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</si>
  <si>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</si>
  <si>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</si>
  <si>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</si>
  <si>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</si>
  <si>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</si>
  <si>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</si>
  <si>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</si>
  <si>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</si>
  <si>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</si>
  <si>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</si>
  <si>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</si>
  <si>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</si>
  <si>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</si>
  <si>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</si>
  <si>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</si>
  <si>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</si>
  <si>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</si>
  <si>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</si>
  <si>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</si>
  <si>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</si>
  <si>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</si>
  <si>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</si>
  <si>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</si>
  <si>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</si>
  <si>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</si>
  <si>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</si>
  <si>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</si>
  <si>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</si>
  <si>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</si>
  <si>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</si>
  <si>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</si>
  <si>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</si>
  <si>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</si>
  <si>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</si>
  <si>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</si>
  <si>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</si>
  <si>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</si>
  <si>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</si>
  <si>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</si>
  <si>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</si>
  <si>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</si>
  <si>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</si>
  <si>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</si>
  <si>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</si>
  <si>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</si>
  <si>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</si>
  <si>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</si>
  <si>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</si>
  <si>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</si>
  <si>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</si>
  <si>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</si>
  <si>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</si>
  <si>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</si>
  <si>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</si>
  <si>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</si>
  <si>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</si>
  <si>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</si>
  <si>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</si>
  <si>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</si>
  <si>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</si>
  <si>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</si>
  <si>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</si>
  <si>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</si>
  <si>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</si>
  <si>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</si>
  <si>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</si>
  <si>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</si>
  <si>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</si>
  <si>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</si>
  <si>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</si>
  <si>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</si>
  <si>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</si>
  <si>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</si>
  <si>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</si>
  <si>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</si>
  <si>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</si>
  <si>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</si>
  <si>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</si>
  <si>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</si>
  <si>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</si>
  <si>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</si>
  <si>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</si>
  <si>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</si>
  <si>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</si>
  <si>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</si>
  <si>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</si>
  <si>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</si>
  <si>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</si>
  <si>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</si>
  <si>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</si>
  <si>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</si>
  <si>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</si>
  <si>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</si>
  <si>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</si>
  <si>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</si>
  <si>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</si>
  <si>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</si>
  <si>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</si>
  <si>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</si>
  <si>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</si>
  <si>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</si>
  <si>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</si>
  <si>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</si>
  <si>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</si>
  <si>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</si>
  <si>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</si>
  <si>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</si>
  <si>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</si>
  <si>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</si>
  <si>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</si>
  <si>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</si>
  <si>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</si>
  <si>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</si>
  <si>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</si>
  <si>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</si>
  <si>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</si>
  <si>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</si>
  <si>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</si>
  <si>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</si>
  <si>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</si>
  <si>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</si>
  <si>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</si>
  <si>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</si>
  <si>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</si>
  <si>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</si>
  <si>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</si>
  <si>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</si>
  <si>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</si>
  <si>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</si>
  <si>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</si>
  <si>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</si>
  <si>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</si>
  <si>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</si>
  <si>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</si>
  <si>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</si>
  <si>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</si>
  <si>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</si>
  <si>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</si>
  <si>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</si>
  <si>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</si>
  <si>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</si>
  <si>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</si>
  <si>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</si>
  <si>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</si>
  <si>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</si>
  <si>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</si>
  <si>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</si>
  <si>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</si>
  <si>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</si>
  <si>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</si>
  <si>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</si>
  <si>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</si>
  <si>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</si>
  <si>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</si>
  <si>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</si>
  <si>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</si>
  <si>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</si>
  <si>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</si>
  <si>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</si>
  <si>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</si>
  <si>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</si>
  <si>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</si>
  <si>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</si>
  <si>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</si>
  <si>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</si>
  <si>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</si>
  <si>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</si>
  <si>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</si>
  <si>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</si>
  <si>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</si>
  <si>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</si>
  <si>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</si>
  <si>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</si>
  <si>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</si>
  <si>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</si>
  <si>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</si>
  <si>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</si>
  <si>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</si>
  <si>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</si>
  <si>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</si>
  <si>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</si>
  <si>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</si>
  <si>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</si>
  <si>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</si>
  <si>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</si>
  <si>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</si>
  <si>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</si>
  <si>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</si>
  <si>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</si>
  <si>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</si>
  <si>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</si>
  <si>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</si>
  <si>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</si>
  <si>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</si>
  <si>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</si>
  <si>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</si>
  <si>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</si>
  <si>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</si>
  <si>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</si>
  <si>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</si>
  <si>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</si>
  <si>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</si>
  <si>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</si>
  <si>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</si>
  <si>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</si>
  <si>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</si>
  <si>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</si>
  <si>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</si>
  <si>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</si>
  <si>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</si>
  <si>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</si>
  <si>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</si>
  <si>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</si>
  <si>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</si>
  <si>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</si>
  <si>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</si>
  <si>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</si>
  <si>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</si>
  <si>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</si>
  <si>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</si>
  <si>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</si>
  <si>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</si>
  <si>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</si>
  <si>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</si>
  <si>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</si>
  <si>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</si>
  <si>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</si>
  <si>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</si>
  <si>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</si>
  <si>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</si>
  <si>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</si>
  <si>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</si>
  <si>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</si>
  <si>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</si>
  <si>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</si>
  <si>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</si>
  <si>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</si>
  <si>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</si>
  <si>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</si>
  <si>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</si>
  <si>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</si>
  <si>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</si>
  <si>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</si>
  <si>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</si>
  <si>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</si>
  <si>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</si>
  <si>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</si>
  <si>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</si>
  <si>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</si>
  <si>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</si>
  <si>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</si>
  <si>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</si>
  <si>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</si>
  <si>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</si>
  <si>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</si>
  <si>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</si>
  <si>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</si>
  <si>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</si>
  <si>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</si>
  <si>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</si>
  <si>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</si>
  <si>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</si>
  <si>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</si>
  <si>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</si>
  <si>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</si>
  <si>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</si>
  <si>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</si>
  <si>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</si>
  <si>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</si>
  <si>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</si>
  <si>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</si>
  <si>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</si>
  <si>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</si>
  <si>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</si>
  <si>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</si>
  <si>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</si>
  <si>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</si>
  <si>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</si>
  <si>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</si>
  <si>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</si>
  <si>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</si>
  <si>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</si>
  <si>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</si>
  <si>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</si>
  <si>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</si>
  <si>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</si>
  <si>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</si>
  <si>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</si>
  <si>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</si>
  <si>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</si>
  <si>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</si>
  <si>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</si>
  <si>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</si>
  <si>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</si>
  <si>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</si>
  <si>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</si>
  <si>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</si>
  <si>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</si>
  <si>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</si>
  <si>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</si>
  <si>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</si>
  <si>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</si>
  <si>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</si>
  <si>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</si>
  <si>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</si>
  <si>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</si>
  <si>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</si>
  <si>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</si>
  <si>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</si>
  <si>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</si>
  <si>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</si>
  <si>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</si>
  <si>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</si>
  <si>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</si>
  <si>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</si>
  <si>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</si>
  <si>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</si>
  <si>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</si>
  <si>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</si>
  <si>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</si>
  <si>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</si>
  <si>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</si>
  <si>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</si>
  <si>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</si>
  <si>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</si>
  <si>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</si>
  <si>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</si>
  <si>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</si>
  <si>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</si>
  <si>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</si>
  <si>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</si>
  <si>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</si>
  <si>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</si>
  <si>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</si>
  <si>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</si>
  <si>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</si>
  <si>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</si>
  <si>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</si>
  <si>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</si>
  <si>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</si>
  <si>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</si>
  <si>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</si>
  <si>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</si>
  <si>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</si>
  <si>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</si>
  <si>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</si>
  <si>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</si>
  <si>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</si>
  <si>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</si>
  <si>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</si>
  <si>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</si>
  <si>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</si>
  <si>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</si>
  <si>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</si>
  <si>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</si>
  <si>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</si>
  <si>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</si>
  <si>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</si>
  <si>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</si>
  <si>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</si>
  <si>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</si>
  <si>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</si>
  <si>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</si>
  <si>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</si>
  <si>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</si>
  <si>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</si>
  <si>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</si>
  <si>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</si>
  <si>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</si>
  <si>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</si>
  <si>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</si>
  <si>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</si>
  <si>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</si>
  <si>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</si>
  <si>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</si>
  <si>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</si>
  <si>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</si>
  <si>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</si>
  <si>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</si>
  <si>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</si>
  <si>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</si>
  <si>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</si>
  <si>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</si>
  <si>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</si>
  <si>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</si>
  <si>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</si>
  <si>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</si>
  <si>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</si>
  <si>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</si>
  <si>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</si>
  <si>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</si>
  <si>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</si>
  <si>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</si>
  <si>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</si>
  <si>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</si>
  <si>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</si>
  <si>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</si>
  <si>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</si>
  <si>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</si>
  <si>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</si>
  <si>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</si>
  <si>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</si>
  <si>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</si>
  <si>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</si>
  <si>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</si>
  <si>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</si>
  <si>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</si>
  <si>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</si>
  <si>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</si>
  <si>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</si>
  <si>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</si>
  <si>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</si>
  <si>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</si>
  <si>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</si>
  <si>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</si>
  <si>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</si>
  <si>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</si>
  <si>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</si>
  <si>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</si>
  <si>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</si>
  <si>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</si>
  <si>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</si>
  <si>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</si>
  <si>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</si>
  <si>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</si>
  <si>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</si>
  <si>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</si>
  <si>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</si>
  <si>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</si>
  <si>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</si>
  <si>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</si>
  <si>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</si>
  <si>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</si>
  <si>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</si>
  <si>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</si>
  <si>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</si>
  <si>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</si>
  <si>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</si>
  <si>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</si>
  <si>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</si>
  <si>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</si>
  <si>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</si>
  <si>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</si>
  <si>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</si>
  <si>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</si>
  <si>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</si>
  <si>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</si>
  <si>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</si>
  <si>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</si>
  <si>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</si>
  <si>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</si>
  <si>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</si>
  <si>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</si>
  <si>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</si>
  <si>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</si>
  <si>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</si>
  <si>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</si>
  <si>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</si>
  <si>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</si>
  <si>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</si>
  <si>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</si>
  <si>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</si>
  <si>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</si>
  <si>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</si>
  <si>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</si>
  <si>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</si>
  <si>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</si>
  <si>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</si>
  <si>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</si>
  <si>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</si>
  <si>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</si>
  <si>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</si>
  <si>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</si>
  <si>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</si>
  <si>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</si>
  <si>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</si>
  <si>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</si>
  <si>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</si>
  <si>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</si>
  <si>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</si>
  <si>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</si>
  <si>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</si>
  <si>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</si>
  <si>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</si>
  <si>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</si>
  <si>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</si>
  <si>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</si>
  <si>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</si>
  <si>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</si>
  <si>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</si>
  <si>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</si>
  <si>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</si>
  <si>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</si>
  <si>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</si>
  <si>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</si>
  <si>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</si>
  <si>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</si>
  <si>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</si>
  <si>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</si>
  <si>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</si>
  <si>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</si>
  <si>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</si>
  <si>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</si>
  <si>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</si>
  <si>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</si>
  <si>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</si>
  <si>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</si>
  <si>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</si>
  <si>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</si>
  <si>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</si>
  <si>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</si>
  <si>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</si>
  <si>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</si>
  <si>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</si>
  <si>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</si>
  <si>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</si>
  <si>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</si>
  <si>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</si>
  <si>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</si>
  <si>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</si>
  <si>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</si>
  <si>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</si>
  <si>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</si>
  <si>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</si>
  <si>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</si>
  <si>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</si>
  <si>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</si>
  <si>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</si>
  <si>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</si>
  <si>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</si>
  <si>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</si>
  <si>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</si>
  <si>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</si>
  <si>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</si>
  <si>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</si>
  <si>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</si>
  <si>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</si>
  <si>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</si>
  <si>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</si>
  <si>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</si>
  <si>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</si>
  <si>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</si>
  <si>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</si>
  <si>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</si>
  <si>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</si>
  <si>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</si>
  <si>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</si>
  <si>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</si>
  <si>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</si>
  <si>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</si>
  <si>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</si>
  <si>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</si>
  <si>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</si>
  <si>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</si>
  <si>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</si>
  <si>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</si>
  <si>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</si>
  <si>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</si>
  <si>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</si>
  <si>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</si>
  <si>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</si>
  <si>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</si>
  <si>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</si>
  <si>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</si>
  <si>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</si>
  <si>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</si>
  <si>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</si>
  <si>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</si>
  <si>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</si>
  <si>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</si>
  <si>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</si>
  <si>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</si>
  <si>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</si>
  <si>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</si>
  <si>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</si>
  <si>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</si>
  <si>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</si>
  <si>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</si>
  <si>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</si>
  <si>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</si>
  <si>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</si>
  <si>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</si>
  <si>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</si>
  <si>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</si>
  <si>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</si>
  <si>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</si>
  <si>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</si>
  <si>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</si>
  <si>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</si>
  <si>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</si>
  <si>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</si>
  <si>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</si>
  <si>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</si>
  <si>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</si>
  <si>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</si>
  <si>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</si>
  <si>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</si>
  <si>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</si>
  <si>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</si>
  <si>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</si>
  <si>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</si>
  <si>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</si>
  <si>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</si>
  <si>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</si>
  <si>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</si>
  <si>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</si>
  <si>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</si>
  <si>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</si>
  <si>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</si>
  <si>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</si>
  <si>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</si>
  <si>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</si>
  <si>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</si>
  <si>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</si>
  <si>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</si>
  <si>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</si>
  <si>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</si>
  <si>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</si>
  <si>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</si>
  <si>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</si>
  <si>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</si>
  <si>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</si>
  <si>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</si>
  <si>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</si>
  <si>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</si>
  <si>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</si>
  <si>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</si>
  <si>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</si>
  <si>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</si>
  <si>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</si>
  <si>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</si>
  <si>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</si>
  <si>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</si>
  <si>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</si>
  <si>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</si>
  <si>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</si>
  <si>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</si>
  <si>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</si>
  <si>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</si>
  <si>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</si>
  <si>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</si>
  <si>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</si>
  <si>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</si>
  <si>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</si>
  <si>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</si>
  <si>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</si>
  <si>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</si>
  <si>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</si>
  <si>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</si>
  <si>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</si>
  <si>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</si>
  <si>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</si>
  <si>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</si>
  <si>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</si>
  <si>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</si>
  <si>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</si>
  <si>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</si>
  <si>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</si>
  <si>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</si>
  <si>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</si>
  <si>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</si>
  <si>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</si>
  <si>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</si>
  <si>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</si>
  <si>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</si>
  <si>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</si>
  <si>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</si>
  <si>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</si>
  <si>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</si>
  <si>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</si>
  <si>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</si>
  <si>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</si>
  <si>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</si>
  <si>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</si>
  <si>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</si>
  <si>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</si>
  <si>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</si>
  <si>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</si>
  <si>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</si>
  <si>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</si>
  <si>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</si>
  <si>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</si>
  <si>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</si>
  <si>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</si>
  <si>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</si>
  <si>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</si>
  <si>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</si>
  <si>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</si>
  <si>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</si>
  <si>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</si>
  <si>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</si>
  <si>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</si>
  <si>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</si>
  <si>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</si>
  <si>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</si>
  <si>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</si>
  <si>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</si>
  <si>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</si>
  <si>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</si>
  <si>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</si>
  <si>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</si>
  <si>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</si>
  <si>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</si>
  <si>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</si>
  <si>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</si>
  <si>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</si>
  <si>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</si>
  <si>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</si>
  <si>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</si>
  <si>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</si>
  <si>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</si>
  <si>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</si>
  <si>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</si>
  <si>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</si>
  <si>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</si>
  <si>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</si>
  <si>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</si>
  <si>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</si>
  <si>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</si>
  <si>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</si>
  <si>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</si>
  <si>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</si>
  <si>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</si>
  <si>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</si>
  <si>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</si>
  <si>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</si>
  <si>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</si>
  <si>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</si>
  <si>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</si>
  <si>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</si>
  <si>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</si>
  <si>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</si>
  <si>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</si>
  <si>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</si>
  <si>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</si>
  <si>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</si>
  <si>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</si>
  <si>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</si>
  <si>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</si>
  <si>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</si>
  <si>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</si>
  <si>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</si>
  <si>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</si>
  <si>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</si>
  <si>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</si>
  <si>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</si>
  <si>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</si>
  <si>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</si>
  <si>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</si>
  <si>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</si>
  <si>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</si>
  <si>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</si>
  <si>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</si>
  <si>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</si>
  <si>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</si>
  <si>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</si>
  <si>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</si>
  <si>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</si>
  <si>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</si>
  <si>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</si>
  <si>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</si>
  <si>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</si>
  <si>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</si>
  <si>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</si>
  <si>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</si>
  <si>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</si>
  <si>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</si>
  <si>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</si>
  <si>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</si>
  <si>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</si>
  <si>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</si>
  <si>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</si>
  <si>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</si>
  <si>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</si>
  <si>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</si>
  <si>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</si>
  <si>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</si>
  <si>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</si>
  <si>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</si>
  <si>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</si>
  <si>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</si>
  <si>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</si>
  <si>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</si>
  <si>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</si>
  <si>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</si>
  <si>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</si>
  <si>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</si>
  <si>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</si>
  <si>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</si>
  <si>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</si>
  <si>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</si>
  <si>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</si>
  <si>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</si>
  <si>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</si>
  <si>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</si>
  <si>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</si>
  <si>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</si>
  <si>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</si>
  <si>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</si>
  <si>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</si>
  <si>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</si>
  <si>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</si>
  <si>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</si>
  <si>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</si>
  <si>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</si>
  <si>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</si>
  <si>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</si>
  <si>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</si>
  <si>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</si>
  <si>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</si>
  <si>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</si>
  <si>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</si>
  <si>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</si>
  <si>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</si>
  <si>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</si>
  <si>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</si>
  <si>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</si>
  <si>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</si>
  <si>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</si>
  <si>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</si>
  <si>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</si>
  <si>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</si>
  <si>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</si>
  <si>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</si>
  <si>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</si>
  <si>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</si>
  <si>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</si>
  <si>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</si>
  <si>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</si>
  <si>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</si>
  <si>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</si>
  <si>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</si>
  <si>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</si>
  <si>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</si>
  <si>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</si>
  <si>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</si>
  <si>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</si>
  <si>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</si>
  <si>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</si>
  <si>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</si>
  <si>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</si>
  <si>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</si>
  <si>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</si>
  <si>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</si>
  <si>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</si>
  <si>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</si>
  <si>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</si>
  <si>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</si>
  <si>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</si>
  <si>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</si>
  <si>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</si>
  <si>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</si>
  <si>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</si>
  <si>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</si>
  <si>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</si>
  <si>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</si>
  <si>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</si>
  <si>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</si>
  <si>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</si>
  <si>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</si>
  <si>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</si>
  <si>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</si>
  <si>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</si>
  <si>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</si>
  <si>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</si>
  <si>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</si>
  <si>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</si>
  <si>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</si>
  <si>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</si>
  <si>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</si>
  <si>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</si>
  <si>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</si>
  <si>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</si>
  <si>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</si>
  <si>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</si>
  <si>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</si>
  <si>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</si>
  <si>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</si>
  <si>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</si>
  <si>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</si>
  <si>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</si>
  <si>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</si>
  <si>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</si>
  <si>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</si>
  <si>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</si>
  <si>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</si>
  <si>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</si>
  <si>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</si>
  <si>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</si>
  <si>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</si>
  <si>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</si>
  <si>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</si>
  <si>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</si>
  <si>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</si>
  <si>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</si>
  <si>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</si>
  <si>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</si>
  <si>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</si>
  <si>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</si>
  <si>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</si>
  <si>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</si>
  <si>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</si>
  <si>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</si>
  <si>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</si>
  <si>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</si>
  <si>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</si>
  <si>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</si>
  <si>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</si>
  <si>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</si>
  <si>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</si>
  <si>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</si>
  <si>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</si>
  <si>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</si>
  <si>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</si>
  <si>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</si>
  <si>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</si>
  <si>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</si>
  <si>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</si>
  <si>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</si>
  <si>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</si>
  <si>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</si>
  <si>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</si>
  <si>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</si>
  <si>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</si>
  <si>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</si>
  <si>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</si>
  <si>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</si>
  <si>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</si>
  <si>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</si>
  <si>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</si>
  <si>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</si>
  <si>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</si>
  <si>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</si>
  <si>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</si>
  <si>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</si>
  <si>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</si>
  <si>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</si>
  <si>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</si>
  <si>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</si>
  <si>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</si>
  <si>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</si>
  <si>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</si>
  <si>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</si>
  <si>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</si>
  <si>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</si>
  <si>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</si>
  <si>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</si>
  <si>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</si>
  <si>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</si>
  <si>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</si>
  <si>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</si>
  <si>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</si>
  <si>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</si>
  <si>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</si>
  <si>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</si>
  <si>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</si>
  <si>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</si>
  <si>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</si>
  <si>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</si>
  <si>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</si>
  <si>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</si>
  <si>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</si>
  <si>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</si>
  <si>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</si>
  <si>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</si>
  <si>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</si>
  <si>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</si>
  <si>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</si>
  <si>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</si>
  <si>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</si>
  <si>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</si>
  <si>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</si>
  <si>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</si>
  <si>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</si>
  <si>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</si>
  <si>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</si>
  <si>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</si>
  <si>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</si>
  <si>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</si>
  <si>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</si>
  <si>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</si>
  <si>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</si>
  <si>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</si>
  <si>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</si>
  <si>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</si>
  <si>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</si>
  <si>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</si>
  <si>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</si>
  <si>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</si>
  <si>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</si>
  <si>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</si>
  <si>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</si>
  <si>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</si>
  <si>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</si>
  <si>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</si>
  <si>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</si>
  <si>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</si>
  <si>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</si>
  <si>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</si>
  <si>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</si>
  <si>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</si>
  <si>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</si>
  <si>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</si>
  <si>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</si>
  <si>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</si>
  <si>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</si>
  <si>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</si>
  <si>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</si>
  <si>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</si>
  <si>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</si>
  <si>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</si>
  <si>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</si>
  <si>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</si>
  <si>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</si>
  <si>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</si>
  <si>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</si>
  <si>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</si>
  <si>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</si>
  <si>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</si>
  <si>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</si>
  <si>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</si>
  <si>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</si>
  <si>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</si>
  <si>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</si>
  <si>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</si>
  <si>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</si>
  <si>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</si>
  <si>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</si>
  <si>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</si>
  <si>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</si>
  <si>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</si>
  <si>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</si>
  <si>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</si>
  <si>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</si>
  <si>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</si>
  <si>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</si>
  <si>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</si>
  <si>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</si>
  <si>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</si>
  <si>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</si>
  <si>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</si>
  <si>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</si>
  <si>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</si>
  <si>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</si>
  <si>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</si>
  <si>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</si>
  <si>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</si>
  <si>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</si>
  <si>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</si>
  <si>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</si>
  <si>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</si>
  <si>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</si>
  <si>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</si>
  <si>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</si>
  <si>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</si>
  <si>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</si>
  <si>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</si>
  <si>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</si>
  <si>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</si>
  <si>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</si>
  <si>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</si>
  <si>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</si>
  <si>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</si>
  <si>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</si>
  <si>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</si>
  <si>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</si>
  <si>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</si>
  <si>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</si>
  <si>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</si>
  <si>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</si>
  <si>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</si>
  <si>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</si>
  <si>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</si>
  <si>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</si>
  <si>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</si>
  <si>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</si>
  <si>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</si>
  <si>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</si>
  <si>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</si>
  <si>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</si>
  <si>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</si>
  <si>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</si>
  <si>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</si>
  <si>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</si>
  <si>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</si>
  <si>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</si>
  <si>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</si>
  <si>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</si>
  <si>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</si>
  <si>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</si>
  <si>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</si>
  <si>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</si>
  <si>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</si>
  <si>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</si>
  <si>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</si>
  <si>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</si>
  <si>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</si>
  <si>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</si>
  <si>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</si>
  <si>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</si>
  <si>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</si>
  <si>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</si>
  <si>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</si>
  <si>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</si>
  <si>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</si>
  <si>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</si>
  <si>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</si>
  <si>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</si>
  <si>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</si>
  <si>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</si>
  <si>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</si>
  <si>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</si>
  <si>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</si>
  <si>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</si>
  <si>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</si>
  <si>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</si>
  <si>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</si>
  <si>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</si>
  <si>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</si>
  <si>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</si>
  <si>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</si>
  <si>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</si>
  <si>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</si>
  <si>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</si>
  <si>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</si>
  <si>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</si>
  <si>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</si>
  <si>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</si>
  <si>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</si>
  <si>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</si>
  <si>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</si>
  <si>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</si>
  <si>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</si>
  <si>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</si>
  <si>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</si>
  <si>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</si>
  <si>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</si>
  <si>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</si>
  <si>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</si>
  <si>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</si>
  <si>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</si>
  <si>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</si>
  <si>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</si>
  <si>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</si>
  <si>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</si>
  <si>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</si>
  <si>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</si>
  <si>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</si>
  <si>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</si>
  <si>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</si>
  <si>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</si>
  <si>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</si>
  <si>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</si>
  <si>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</si>
  <si>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</si>
  <si>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</si>
  <si>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</si>
  <si>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</si>
  <si>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</si>
  <si>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</si>
  <si>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</si>
  <si>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</si>
  <si>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</si>
  <si>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</si>
  <si>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</si>
  <si>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</si>
  <si>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</si>
  <si>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</si>
  <si>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</si>
  <si>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</si>
  <si>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</si>
  <si>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</si>
  <si>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</si>
  <si>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</si>
  <si>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</si>
  <si>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</si>
  <si>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</si>
  <si>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</si>
  <si>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</si>
  <si>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</si>
  <si>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</si>
  <si>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</si>
  <si>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</si>
  <si>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</si>
  <si>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</si>
  <si>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</si>
  <si>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</si>
  <si>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</si>
  <si>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</si>
  <si>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</si>
  <si>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</si>
  <si>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</si>
  <si>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</si>
  <si>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</si>
  <si>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</si>
  <si>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</si>
  <si>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</si>
  <si>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</si>
  <si>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</si>
  <si>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</si>
  <si>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</si>
  <si>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</si>
  <si>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</si>
  <si>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</si>
  <si>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</si>
  <si>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</si>
  <si>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</si>
  <si>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</si>
  <si>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</si>
  <si>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</si>
  <si>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</si>
  <si>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</si>
  <si>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</si>
  <si>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</si>
  <si>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</si>
  <si>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</si>
  <si>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</si>
  <si>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</si>
  <si>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</si>
  <si>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</si>
  <si>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</si>
  <si>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</si>
  <si>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</si>
  <si>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</si>
  <si>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</si>
  <si>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</si>
  <si>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</si>
  <si>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</si>
  <si>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</si>
  <si>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</si>
  <si>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</si>
  <si>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</si>
  <si>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</si>
  <si>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</si>
  <si>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</si>
  <si>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</si>
  <si>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</si>
  <si>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</si>
  <si>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</si>
  <si>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</si>
  <si>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</si>
  <si>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</si>
  <si>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</si>
  <si>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</si>
  <si>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</si>
  <si>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</si>
  <si>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</si>
  <si>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</si>
  <si>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</si>
  <si>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</si>
  <si>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</si>
  <si>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</si>
  <si>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</si>
  <si>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</si>
  <si>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</si>
  <si>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</si>
  <si>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</si>
  <si>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</si>
  <si>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</si>
  <si>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</si>
  <si>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</si>
  <si>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</si>
  <si>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</si>
  <si>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</si>
  <si>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</si>
  <si>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</si>
  <si>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</si>
  <si>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</si>
  <si>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</si>
  <si>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</si>
  <si>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</si>
  <si>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</si>
  <si>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</si>
  <si>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</si>
  <si>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</si>
  <si>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</si>
  <si>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</si>
  <si>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</si>
  <si>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</si>
  <si>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</si>
  <si>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</si>
  <si>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</si>
  <si>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</si>
  <si>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</si>
  <si>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</si>
  <si>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</si>
  <si>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</si>
  <si>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</si>
  <si>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</si>
  <si>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</si>
  <si>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</si>
  <si>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</si>
  <si>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</si>
  <si>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</si>
  <si>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</si>
  <si>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</si>
  <si>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</si>
  <si>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</si>
  <si>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</si>
  <si>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</si>
  <si>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</si>
  <si>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</si>
  <si>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</si>
  <si>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</si>
  <si>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</si>
  <si>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</si>
  <si>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</si>
  <si>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</si>
  <si>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</si>
  <si>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</si>
  <si>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</si>
  <si>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</si>
  <si>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</si>
  <si>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</si>
  <si>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</si>
  <si>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</si>
  <si>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</si>
  <si>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</si>
  <si>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</si>
  <si>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</si>
  <si>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</si>
  <si>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</si>
  <si>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</si>
  <si>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</si>
  <si>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</si>
  <si>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</si>
  <si>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</si>
  <si>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</si>
  <si>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</si>
  <si>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</si>
  <si>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</si>
  <si>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</si>
  <si>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</si>
  <si>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</si>
  <si>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</si>
  <si>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</si>
  <si>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</si>
  <si>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</si>
  <si>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</si>
  <si>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</si>
  <si>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</si>
  <si>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</si>
  <si>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</si>
  <si>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</si>
  <si>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</si>
  <si>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</si>
  <si>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</si>
  <si>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</si>
  <si>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</si>
  <si>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</si>
  <si>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</si>
  <si>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</si>
  <si>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</si>
  <si>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</si>
  <si>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</si>
  <si>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</si>
  <si>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</si>
  <si>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</si>
  <si>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</si>
  <si>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</si>
  <si>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</si>
  <si>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</si>
  <si>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</si>
  <si>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</si>
  <si>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</si>
  <si>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</si>
  <si>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</si>
  <si>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</si>
  <si>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</si>
  <si>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</si>
  <si>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</si>
  <si>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</si>
  <si>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</si>
  <si>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</si>
  <si>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</si>
  <si>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</si>
  <si>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</si>
  <si>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</si>
  <si>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</si>
  <si>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</si>
  <si>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</si>
  <si>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</si>
  <si>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</si>
  <si>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</si>
  <si>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</si>
  <si>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</si>
  <si>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</si>
  <si>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</si>
  <si>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</si>
  <si>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</si>
  <si>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</si>
  <si>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</si>
  <si>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</si>
  <si>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</si>
  <si>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</si>
  <si>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</si>
  <si>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</si>
  <si>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</si>
  <si>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</si>
  <si>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</si>
  <si>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</si>
  <si>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</si>
  <si>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</si>
  <si>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</si>
  <si>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</si>
  <si>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</si>
  <si>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</si>
  <si>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</si>
  <si>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</si>
  <si>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</si>
  <si>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</si>
  <si>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</si>
  <si>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</si>
  <si>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</si>
  <si>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</si>
  <si>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</si>
  <si>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</si>
  <si>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</si>
  <si>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</si>
  <si>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</si>
  <si>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</si>
  <si>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</si>
  <si>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</si>
  <si>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</si>
  <si>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</si>
  <si>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</si>
  <si>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</si>
  <si>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</si>
  <si>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</si>
  <si>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</si>
  <si>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</si>
  <si>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</si>
  <si>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</si>
  <si>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</si>
  <si>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</si>
  <si>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</si>
  <si>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</si>
  <si>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</si>
  <si>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</si>
  <si>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</si>
  <si>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</si>
  <si>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</si>
  <si>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</si>
  <si>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</si>
  <si>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</si>
  <si>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</si>
  <si>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</si>
  <si>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</si>
  <si>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</si>
  <si>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</si>
  <si>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</si>
  <si>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</si>
  <si>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</si>
  <si>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</si>
  <si>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</si>
  <si>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</si>
  <si>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</si>
  <si>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</si>
  <si>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</si>
  <si>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</si>
  <si>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</si>
  <si>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</si>
  <si>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</si>
  <si>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</si>
  <si>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</si>
  <si>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</si>
  <si>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</si>
  <si>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</si>
  <si>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</si>
  <si>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</si>
  <si>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</si>
  <si>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</si>
  <si>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</si>
  <si>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</si>
  <si>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</si>
  <si>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</si>
  <si>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</si>
  <si>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</si>
  <si>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</si>
  <si>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</si>
  <si>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</si>
  <si>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</si>
  <si>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</si>
  <si>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</si>
  <si>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</si>
  <si>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</si>
  <si>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</si>
  <si>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</si>
  <si>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</si>
  <si>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</si>
  <si>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</si>
  <si>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</si>
  <si>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</si>
  <si>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</si>
  <si>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</si>
  <si>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</si>
  <si>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</si>
  <si>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</si>
  <si>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</si>
  <si>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</si>
  <si>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</si>
  <si>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</si>
  <si>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</si>
  <si>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</si>
  <si>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</si>
  <si>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</si>
  <si>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</si>
  <si>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</si>
  <si>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</si>
  <si>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</si>
  <si>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</si>
  <si>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</si>
  <si>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</si>
  <si>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</si>
  <si>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</si>
  <si>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</si>
  <si>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</si>
  <si>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</si>
  <si>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</si>
  <si>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</si>
  <si>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</si>
  <si>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</si>
  <si>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</si>
  <si>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</si>
  <si>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</si>
  <si>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</si>
  <si>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</si>
  <si>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</si>
  <si>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</si>
  <si>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</si>
  <si>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</si>
  <si>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</si>
  <si>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</si>
  <si>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</si>
  <si>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</si>
  <si>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</si>
  <si>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</si>
  <si>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</si>
  <si>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</si>
  <si>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</si>
  <si>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</si>
  <si>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</si>
  <si>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</si>
  <si>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</si>
  <si>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</si>
  <si>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</si>
  <si>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</si>
  <si>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</si>
  <si>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</si>
  <si>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</si>
  <si>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</si>
  <si>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</si>
  <si>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</si>
  <si>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</si>
  <si>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</si>
  <si>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</si>
  <si>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</si>
  <si>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</si>
  <si>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</si>
  <si>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</si>
  <si>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</si>
  <si>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</si>
  <si>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</si>
  <si>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</si>
  <si>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</si>
  <si>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</si>
  <si>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</si>
  <si>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</si>
  <si>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</si>
  <si>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</si>
  <si>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</si>
  <si>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</si>
  <si>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</si>
  <si>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</si>
  <si>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</si>
  <si>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</si>
  <si>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</si>
  <si>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</si>
  <si>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</si>
  <si>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</si>
  <si>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</si>
  <si>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</si>
  <si>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</si>
  <si>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</si>
  <si>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</si>
  <si>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</si>
  <si>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</si>
  <si>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</si>
  <si>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</si>
  <si>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</si>
  <si>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</si>
  <si>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</si>
  <si>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</si>
  <si>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</si>
  <si>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</si>
  <si>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</si>
  <si>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</si>
  <si>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</si>
  <si>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</si>
  <si>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</si>
  <si>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</si>
  <si>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</si>
  <si>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</si>
  <si>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</si>
  <si>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</si>
  <si>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</si>
  <si>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</si>
  <si>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</si>
  <si>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</si>
  <si>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</si>
  <si>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</si>
  <si>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</si>
  <si>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</si>
  <si>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</si>
  <si>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</si>
  <si>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</si>
  <si>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</si>
  <si>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</si>
  <si>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</si>
  <si>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</si>
  <si>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</si>
  <si>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</si>
  <si>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</si>
  <si>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</si>
  <si>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</si>
  <si>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</si>
  <si>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</si>
  <si>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</si>
  <si>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</si>
  <si>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</si>
  <si>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</si>
  <si>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</si>
  <si>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</si>
  <si>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</si>
  <si>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</si>
  <si>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</si>
  <si>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</si>
  <si>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</si>
  <si>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</si>
  <si>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</si>
  <si>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</si>
  <si>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</si>
  <si>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</si>
  <si>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</si>
  <si>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</si>
  <si>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</si>
  <si>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</si>
  <si>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</si>
  <si>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</si>
  <si>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</si>
  <si>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</si>
  <si>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</si>
  <si>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</si>
  <si>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</si>
  <si>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</si>
  <si>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</si>
  <si>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</si>
  <si>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</si>
  <si>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</si>
  <si>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</si>
  <si>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</si>
  <si>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</si>
  <si>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</si>
  <si>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</si>
  <si>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</si>
  <si>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</si>
  <si>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</si>
  <si>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</si>
  <si>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</si>
  <si>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</si>
  <si>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</si>
  <si>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</si>
  <si>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</si>
  <si>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</si>
  <si>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</si>
  <si>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</si>
  <si>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</si>
  <si>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</si>
  <si>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</si>
  <si>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</si>
  <si>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</si>
  <si>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</si>
  <si>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</si>
  <si>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</si>
  <si>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</si>
  <si>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</si>
  <si>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</si>
  <si>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</si>
  <si>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</si>
  <si>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</si>
  <si>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</si>
  <si>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</si>
  <si>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</si>
  <si>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</si>
  <si>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</si>
  <si>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</si>
  <si>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</si>
  <si>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</si>
  <si>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</si>
  <si>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</si>
  <si>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</si>
  <si>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</si>
  <si>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</si>
  <si>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</si>
  <si>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</si>
  <si>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</si>
  <si>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</si>
  <si>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</si>
  <si>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</si>
  <si>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</si>
  <si>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</si>
  <si>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</si>
  <si>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</si>
  <si>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</si>
  <si>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</si>
  <si>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</si>
  <si>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</si>
  <si>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</si>
  <si>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</si>
  <si>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</si>
  <si>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</si>
  <si>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</si>
  <si>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</si>
  <si>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</si>
  <si>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</si>
  <si>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</si>
  <si>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</si>
  <si>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</si>
  <si>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</si>
  <si>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</si>
  <si>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</si>
  <si>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</si>
  <si>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</si>
  <si>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</si>
  <si>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</si>
  <si>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</si>
  <si>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</si>
  <si>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</si>
  <si>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</si>
  <si>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</si>
  <si>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</si>
  <si>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</si>
  <si>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</si>
  <si>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</si>
  <si>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</si>
  <si>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</si>
  <si>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</si>
  <si>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</si>
  <si>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</si>
  <si>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</si>
  <si>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</si>
  <si>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</si>
  <si>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</si>
  <si>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</si>
  <si>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</si>
  <si>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</si>
  <si>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</si>
  <si>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</si>
  <si>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</si>
  <si>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</si>
  <si>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</si>
  <si>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</si>
  <si>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</si>
  <si>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</si>
  <si>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</si>
  <si>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</si>
  <si>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</si>
  <si>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</si>
  <si>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</si>
  <si>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</si>
  <si>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</si>
  <si>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</si>
  <si>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</si>
  <si>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</si>
  <si>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</si>
  <si>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</si>
  <si>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</si>
  <si>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</si>
  <si>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</si>
  <si>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</si>
  <si>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</si>
  <si>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</si>
  <si>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</si>
  <si>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</si>
  <si>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</si>
  <si>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</si>
  <si>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</si>
  <si>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</si>
  <si>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</si>
  <si>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</si>
  <si>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</si>
  <si>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</si>
  <si>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</si>
  <si>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</si>
  <si>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</si>
  <si>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</si>
  <si>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</si>
  <si>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</si>
  <si>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</si>
  <si>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</si>
  <si>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</si>
  <si>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</si>
  <si>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</si>
  <si>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</si>
  <si>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</si>
  <si>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</si>
  <si>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</si>
  <si>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</si>
  <si>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</si>
  <si>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</si>
  <si>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</si>
  <si>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</si>
  <si>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</si>
  <si>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</si>
  <si>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</si>
  <si>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</si>
  <si>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</si>
  <si>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</si>
  <si>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</si>
  <si>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</si>
  <si>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</si>
  <si>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</si>
  <si>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</si>
  <si>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</si>
  <si>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</si>
  <si>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</si>
  <si>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</si>
  <si>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</si>
  <si>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</si>
  <si>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</si>
  <si>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</si>
  <si>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</si>
  <si>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</si>
  <si>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</si>
  <si>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</si>
  <si>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</si>
  <si>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</si>
  <si>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</si>
  <si>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</si>
  <si>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</si>
  <si>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</si>
  <si>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</si>
  <si>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</si>
  <si>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</si>
  <si>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</si>
  <si>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</si>
  <si>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</si>
  <si>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</si>
  <si>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</si>
  <si>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</si>
  <si>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</si>
  <si>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</si>
  <si>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</si>
  <si>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</si>
  <si>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</si>
  <si>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</si>
  <si>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</si>
  <si>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</si>
  <si>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</si>
  <si>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</si>
  <si>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</si>
  <si>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</si>
  <si>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</si>
  <si>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</si>
  <si>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</si>
  <si>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</si>
  <si>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</si>
  <si>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</si>
  <si>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</si>
  <si>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</si>
  <si>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</si>
  <si>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</si>
  <si>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</si>
  <si>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</si>
  <si>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</si>
  <si>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</si>
  <si>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</si>
  <si>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</si>
  <si>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</si>
  <si>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</si>
  <si>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</si>
  <si>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</si>
  <si>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</si>
  <si>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</si>
  <si>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</si>
  <si>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</si>
  <si>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</si>
  <si>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</si>
  <si>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</si>
  <si>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</si>
  <si>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</si>
  <si>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</si>
  <si>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</si>
  <si>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</si>
  <si>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</si>
  <si>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</si>
  <si>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</si>
  <si>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</si>
  <si>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</si>
  <si>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</si>
  <si>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</si>
  <si>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</si>
  <si>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</si>
  <si>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</si>
  <si>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</si>
  <si>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</si>
  <si>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</si>
  <si>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</si>
  <si>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</si>
  <si>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</si>
  <si>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</si>
  <si>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</si>
  <si>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</si>
  <si>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</si>
  <si>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</si>
  <si>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</si>
  <si>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</si>
  <si>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</si>
  <si>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</si>
  <si>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</si>
  <si>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</si>
  <si>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</si>
  <si>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</si>
  <si>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</si>
  <si>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</si>
  <si>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</si>
  <si>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</si>
  <si>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</si>
  <si>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</si>
  <si>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</si>
  <si>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</si>
  <si>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</si>
  <si>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</si>
  <si>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</si>
  <si>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</si>
  <si>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</si>
  <si>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</si>
  <si>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</si>
  <si>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</si>
  <si>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</si>
  <si>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</si>
  <si>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</si>
  <si>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</si>
  <si>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</si>
  <si>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</si>
  <si>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</si>
  <si>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</si>
  <si>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</si>
  <si>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</si>
  <si>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</si>
  <si>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</si>
  <si>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</si>
  <si>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</si>
  <si>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</si>
  <si>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</si>
  <si>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</si>
  <si>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</si>
  <si>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</si>
  <si>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</si>
  <si>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</si>
  <si>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</si>
  <si>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</si>
  <si>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</si>
  <si>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</si>
  <si>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</si>
  <si>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</si>
  <si>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</si>
  <si>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</si>
  <si>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</si>
  <si>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</si>
  <si>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</si>
  <si>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</si>
  <si>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</si>
  <si>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</si>
  <si>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</si>
  <si>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</si>
  <si>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</si>
  <si>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</si>
  <si>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</si>
  <si>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</si>
  <si>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</si>
  <si>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</si>
  <si>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</si>
  <si>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</si>
  <si>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</si>
  <si>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</si>
  <si>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</si>
  <si>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</si>
  <si>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</si>
  <si>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</si>
  <si>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</si>
  <si>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</si>
  <si>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</si>
  <si>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</si>
  <si>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</si>
  <si>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</si>
  <si>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</si>
  <si>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</si>
  <si>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</si>
  <si>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</si>
  <si>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</si>
  <si>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</si>
  <si>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</si>
  <si>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</si>
  <si>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</si>
  <si>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</si>
  <si>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</si>
  <si>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</si>
  <si>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</si>
  <si>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</si>
  <si>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</si>
  <si>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</si>
  <si>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</si>
  <si>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</si>
  <si>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</si>
  <si>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</si>
  <si>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</si>
  <si>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</si>
  <si>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</si>
  <si>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</si>
  <si>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</si>
  <si>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</si>
  <si>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</si>
  <si>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</si>
  <si>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</si>
  <si>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</si>
  <si>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</si>
  <si>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</si>
  <si>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</si>
  <si>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</si>
  <si>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</si>
  <si>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</si>
  <si>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</si>
  <si>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</si>
  <si>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</si>
  <si>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</si>
  <si>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</si>
  <si>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</si>
  <si>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</si>
  <si>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</si>
  <si>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</si>
  <si>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</si>
  <si>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</si>
  <si>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</si>
  <si>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</si>
  <si>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</si>
  <si>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</si>
  <si>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</si>
  <si>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</si>
  <si>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</si>
  <si>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</si>
  <si>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</si>
  <si>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</si>
  <si>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</si>
  <si>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</si>
  <si>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</si>
  <si>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</si>
  <si>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</si>
  <si>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</si>
  <si>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</si>
  <si>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</si>
  <si>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</si>
  <si>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</si>
  <si>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</si>
  <si>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</si>
  <si>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</si>
  <si>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</si>
  <si>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</si>
  <si>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</si>
  <si>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</si>
  <si>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</si>
  <si>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</si>
  <si>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</si>
  <si>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</si>
  <si>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</si>
  <si>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</si>
  <si>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</si>
  <si>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</si>
  <si>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</si>
  <si>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</si>
  <si>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</si>
  <si>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</si>
  <si>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</si>
  <si>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</si>
  <si>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</si>
  <si>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</si>
  <si>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</si>
  <si>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</si>
  <si>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</si>
  <si>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</si>
  <si>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</si>
  <si>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</si>
  <si>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</si>
  <si>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</si>
  <si>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</si>
  <si>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</si>
  <si>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</si>
  <si>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</si>
  <si>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</si>
  <si>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</si>
  <si>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</si>
  <si>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</si>
  <si>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</si>
  <si>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</si>
  <si>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</si>
  <si>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</si>
  <si>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</si>
  <si>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</si>
  <si>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</si>
  <si>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</si>
  <si>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</si>
  <si>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</si>
  <si>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</si>
  <si>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</si>
  <si>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</si>
  <si>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</si>
  <si>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</si>
  <si>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</si>
  <si>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</si>
  <si>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</si>
  <si>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</si>
  <si>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</si>
  <si>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</si>
  <si>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</si>
  <si>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</si>
  <si>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</si>
  <si>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</si>
  <si>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</si>
  <si>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</si>
  <si>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</si>
  <si>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</si>
  <si>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</si>
  <si>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</si>
  <si>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</si>
  <si>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</si>
  <si>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</si>
  <si>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</si>
  <si>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</si>
  <si>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</si>
  <si>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</si>
  <si>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</si>
  <si>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</si>
  <si>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</si>
  <si>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</si>
  <si>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</si>
  <si>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</si>
  <si>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</si>
  <si>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</si>
  <si>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</si>
  <si>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</si>
  <si>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</si>
  <si>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</si>
  <si>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</si>
  <si>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</si>
  <si>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</si>
  <si>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</si>
  <si>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</si>
  <si>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</si>
  <si>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</si>
  <si>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</si>
  <si>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</si>
  <si>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</si>
  <si>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</si>
  <si>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</si>
  <si>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</si>
  <si>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</si>
  <si>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</si>
  <si>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</si>
  <si>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</si>
  <si>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</si>
  <si>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</si>
  <si>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</si>
  <si>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</si>
  <si>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</si>
  <si>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</si>
  <si>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</si>
  <si>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</si>
  <si>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</si>
  <si>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</si>
  <si>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</si>
  <si>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</si>
  <si>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</si>
  <si>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</si>
  <si>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</si>
  <si>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</si>
  <si>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</si>
  <si>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</si>
  <si>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</si>
  <si>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</si>
  <si>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</si>
  <si>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</si>
  <si>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</si>
  <si>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</si>
  <si>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</si>
  <si>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</si>
  <si>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</si>
  <si>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</si>
  <si>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</si>
  <si>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</si>
  <si>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</si>
  <si>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</si>
  <si>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</si>
  <si>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</si>
  <si>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</si>
  <si>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</si>
  <si>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</si>
  <si>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</si>
  <si>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</si>
  <si>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</si>
  <si>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</si>
  <si>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</si>
  <si>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</si>
  <si>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</si>
  <si>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</si>
  <si>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</si>
  <si>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</si>
  <si>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</si>
  <si>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</si>
  <si>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</si>
  <si>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</si>
  <si>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</si>
  <si>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</si>
  <si>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</si>
  <si>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</si>
  <si>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</si>
  <si>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</si>
  <si>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</si>
  <si>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</si>
  <si>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</si>
  <si>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</si>
  <si>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</si>
  <si>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</si>
  <si>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</si>
  <si>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</si>
  <si>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</si>
  <si>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</si>
  <si>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</si>
  <si>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</si>
  <si>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</si>
  <si>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</si>
  <si>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</si>
  <si>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</si>
  <si>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</si>
  <si>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</si>
  <si>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</si>
  <si>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</si>
  <si>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</si>
  <si>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</si>
  <si>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</si>
  <si>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</si>
  <si>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</si>
  <si>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</si>
  <si>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</si>
  <si>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</si>
  <si>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</si>
  <si>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</si>
  <si>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</si>
  <si>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</si>
  <si>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</si>
  <si>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</si>
  <si>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</si>
  <si>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</si>
  <si>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</si>
  <si>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</si>
  <si>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</si>
  <si>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</si>
  <si>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</si>
  <si>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</si>
  <si>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</si>
  <si>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</si>
  <si>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</si>
  <si>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</si>
  <si>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</si>
  <si>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</si>
  <si>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</si>
  <si>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</si>
  <si>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</si>
  <si>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</si>
  <si>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</si>
  <si>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</si>
  <si>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</si>
  <si>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</si>
  <si>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</si>
  <si>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</si>
  <si>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</si>
  <si>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</si>
  <si>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</si>
  <si>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</si>
  <si>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</si>
  <si>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</si>
  <si>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</si>
  <si>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</si>
  <si>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</si>
  <si>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</si>
  <si>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</si>
  <si>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</si>
  <si>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</si>
  <si>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</si>
  <si>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</si>
  <si>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</si>
  <si>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</si>
  <si>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</si>
  <si>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</si>
  <si>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</si>
  <si>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</si>
  <si>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</si>
  <si>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</si>
  <si>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</si>
  <si>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</si>
  <si>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</si>
  <si>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</si>
  <si>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</si>
  <si>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</si>
  <si>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</si>
  <si>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</si>
  <si>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</si>
  <si>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</si>
  <si>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</si>
  <si>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</si>
  <si>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</si>
  <si>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</si>
  <si>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</si>
  <si>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</si>
  <si>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</si>
  <si>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</si>
  <si>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</si>
  <si>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</si>
  <si>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</si>
  <si>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</si>
  <si>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</si>
  <si>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</si>
  <si>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</si>
  <si>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</si>
  <si>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</si>
  <si>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</si>
  <si>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</si>
  <si>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</si>
  <si>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</si>
  <si>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</si>
  <si>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</si>
  <si>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</si>
  <si>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</si>
  <si>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</si>
  <si>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</si>
  <si>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</si>
  <si>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</si>
  <si>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</si>
  <si>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</si>
  <si>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</si>
  <si>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</si>
  <si>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</si>
  <si>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</si>
  <si>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</si>
  <si>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</si>
  <si>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</si>
  <si>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</si>
  <si>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</si>
  <si>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</si>
  <si>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</si>
  <si>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</si>
  <si>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</si>
  <si>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</si>
  <si>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</si>
  <si>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</si>
  <si>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</si>
  <si>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</si>
  <si>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</si>
  <si>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</si>
  <si>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</si>
  <si>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</si>
  <si>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</si>
  <si>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</si>
  <si>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</si>
  <si>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</si>
  <si>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</si>
  <si>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</si>
  <si>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</si>
  <si>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</si>
  <si>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</si>
  <si>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</si>
  <si>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</si>
  <si>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</si>
  <si>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</si>
  <si>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</si>
  <si>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</si>
  <si>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</si>
  <si>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</si>
  <si>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</si>
  <si>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</si>
  <si>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</si>
  <si>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</si>
  <si>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</si>
  <si>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</si>
  <si>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</si>
  <si>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</si>
  <si>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</si>
  <si>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</si>
  <si>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</si>
  <si>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</si>
  <si>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</si>
  <si>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</si>
  <si>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</si>
  <si>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</si>
  <si>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</si>
  <si>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</si>
  <si>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</si>
  <si>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</si>
  <si>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</si>
  <si>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</si>
  <si>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</si>
  <si>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</si>
  <si>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</si>
  <si>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</si>
  <si>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</si>
  <si>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</si>
  <si>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</si>
  <si>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</si>
  <si>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</si>
  <si>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</si>
  <si>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</si>
  <si>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</si>
  <si>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</si>
  <si>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</si>
  <si>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</si>
  <si>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</si>
  <si>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</si>
  <si>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</si>
  <si>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</si>
  <si>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</si>
  <si>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</si>
  <si>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</si>
  <si>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</si>
  <si>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</si>
  <si>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</si>
  <si>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</si>
  <si>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</si>
  <si>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</si>
  <si>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</si>
  <si>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</si>
  <si>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</si>
  <si>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</si>
  <si>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</si>
  <si>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</si>
  <si>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</si>
  <si>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</si>
  <si>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</si>
  <si>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</si>
  <si>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</si>
  <si>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</si>
  <si>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</si>
  <si>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</si>
  <si>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</si>
  <si>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</si>
  <si>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</si>
  <si>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</si>
  <si>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</si>
  <si>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</si>
  <si>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</si>
  <si>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</si>
  <si>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</si>
  <si>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</si>
  <si>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</si>
  <si>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</si>
  <si>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</si>
  <si>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</si>
  <si>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</si>
  <si>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</si>
  <si>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</si>
  <si>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</si>
  <si>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</si>
  <si>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</si>
  <si>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</si>
  <si>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</si>
  <si>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</si>
  <si>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</si>
  <si>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</si>
  <si>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</si>
  <si>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</si>
  <si>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</si>
  <si>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</si>
  <si>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</si>
  <si>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</si>
  <si>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</si>
  <si>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</si>
  <si>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</si>
  <si>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</si>
  <si>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</si>
  <si>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</si>
  <si>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</si>
  <si>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</si>
  <si>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</si>
  <si>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</si>
  <si>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</si>
  <si>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</si>
  <si>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</si>
  <si>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</si>
  <si>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</si>
  <si>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</si>
  <si>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</si>
  <si>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</si>
  <si>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</si>
  <si>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</si>
  <si>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</si>
  <si>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</si>
  <si>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</si>
  <si>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</si>
  <si>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</si>
  <si>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</si>
  <si>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</si>
  <si>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</si>
  <si>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</si>
  <si>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</si>
  <si>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</si>
  <si>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</si>
  <si>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</si>
  <si>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</si>
  <si>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</si>
  <si>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</si>
  <si>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</si>
  <si>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</si>
  <si>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</si>
  <si>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</si>
  <si>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</si>
  <si>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</si>
  <si>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</si>
  <si>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</si>
  <si>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</si>
  <si>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</si>
  <si>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</si>
  <si>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</si>
  <si>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</si>
  <si>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</si>
  <si>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</si>
  <si>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</si>
  <si>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</si>
  <si>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</si>
  <si>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</si>
  <si>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</si>
  <si>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</si>
  <si>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</si>
  <si>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</si>
  <si>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</si>
  <si>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</si>
  <si>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</si>
  <si>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</si>
  <si>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</si>
  <si>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</si>
  <si>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</si>
  <si>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</si>
  <si>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</si>
  <si>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</si>
  <si>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</si>
  <si>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</si>
  <si>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</si>
  <si>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</si>
  <si>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</si>
  <si>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</si>
  <si>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</si>
  <si>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</si>
  <si>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</si>
  <si>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</si>
  <si>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</si>
  <si>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</si>
  <si>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</si>
  <si>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</si>
  <si>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</si>
  <si>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</si>
  <si>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</si>
  <si>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</si>
  <si>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</si>
  <si>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</si>
  <si>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</si>
  <si>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</si>
  <si>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</si>
  <si>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</si>
  <si>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</si>
  <si>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</si>
  <si>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</si>
  <si>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</si>
  <si>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</si>
  <si>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</si>
  <si>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</si>
  <si>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</si>
  <si>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</si>
  <si>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</si>
  <si>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</si>
  <si>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</si>
  <si>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</si>
  <si>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</si>
  <si>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</si>
  <si>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</si>
  <si>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</si>
  <si>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</si>
  <si>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</si>
  <si>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</si>
  <si>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</si>
  <si>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</si>
  <si>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</si>
  <si>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</si>
  <si>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</si>
  <si>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</si>
  <si>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</si>
  <si>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</si>
  <si>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</si>
  <si>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</si>
  <si>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</si>
  <si>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</si>
  <si>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</si>
  <si>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</si>
  <si>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</si>
  <si>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</si>
  <si>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</si>
  <si>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</si>
  <si>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</si>
  <si>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</si>
  <si>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</si>
  <si>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</si>
  <si>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</si>
  <si>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</si>
  <si>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</si>
  <si>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</si>
  <si>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</si>
  <si>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</si>
  <si>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</si>
  <si>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</si>
  <si>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</si>
  <si>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</si>
  <si>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</si>
  <si>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</si>
  <si>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</si>
  <si>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</si>
  <si>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</si>
  <si>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</si>
  <si>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</si>
  <si>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</si>
  <si>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</si>
  <si>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</si>
  <si>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</si>
  <si>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</si>
  <si>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</si>
  <si>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</si>
  <si>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</si>
  <si>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</si>
  <si>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</si>
  <si>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</si>
  <si>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</si>
  <si>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</si>
  <si>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</si>
  <si>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</si>
  <si>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</si>
  <si>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</si>
  <si>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</si>
  <si>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</si>
  <si>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</si>
  <si>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</si>
  <si>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</si>
  <si>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</si>
  <si>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</si>
  <si>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</si>
  <si>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</si>
  <si>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</si>
  <si>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</si>
  <si>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</si>
  <si>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</si>
  <si>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</si>
  <si>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</si>
  <si>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</si>
  <si>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</si>
  <si>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</si>
  <si>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</si>
  <si>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</si>
  <si>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</si>
  <si>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</si>
  <si>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</si>
  <si>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</si>
  <si>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</si>
  <si>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</si>
  <si>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</si>
  <si>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</si>
  <si>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</si>
  <si>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</si>
  <si>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</si>
  <si>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</si>
  <si>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</si>
  <si>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</si>
  <si>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</si>
  <si>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</si>
  <si>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</si>
  <si>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</si>
  <si>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</si>
  <si>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</si>
  <si>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</si>
  <si>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</si>
  <si>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</si>
  <si>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</si>
  <si>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</si>
  <si>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</si>
  <si>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</si>
  <si>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</si>
  <si>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</si>
  <si>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</si>
  <si>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</si>
  <si>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</si>
  <si>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</si>
  <si>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</si>
  <si>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</si>
  <si>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</si>
  <si>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</si>
  <si>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</si>
  <si>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</si>
  <si>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</si>
  <si>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</si>
  <si>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</si>
  <si>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</si>
  <si>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</si>
  <si>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</si>
  <si>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</si>
  <si>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</si>
  <si>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</si>
  <si>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</si>
  <si>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</si>
  <si>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</si>
  <si>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</si>
  <si>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</si>
  <si>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</si>
  <si>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</si>
  <si>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</si>
  <si>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</si>
  <si>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</si>
  <si>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</si>
  <si>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</si>
  <si>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</si>
  <si>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</si>
  <si>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</si>
  <si>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</si>
  <si>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</si>
  <si>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</si>
  <si>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</si>
  <si>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</si>
  <si>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</si>
  <si>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</si>
  <si>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</si>
  <si>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</si>
  <si>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</si>
  <si>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</si>
  <si>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</si>
  <si>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</si>
  <si>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</si>
  <si>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</si>
  <si>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</si>
  <si>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</si>
  <si>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</si>
  <si>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</si>
  <si>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</si>
  <si>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</si>
  <si>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</si>
  <si>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</si>
  <si>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</si>
  <si>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</si>
  <si>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</si>
  <si>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</si>
  <si>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</si>
  <si>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</si>
  <si>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</si>
  <si>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</si>
  <si>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</si>
  <si>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</si>
  <si>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</si>
  <si>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</si>
  <si>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</si>
  <si>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</si>
  <si>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</si>
  <si>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</si>
  <si>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</si>
  <si>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</si>
  <si>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</si>
  <si>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</si>
  <si>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</si>
  <si>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</si>
  <si>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</si>
  <si>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</si>
  <si>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</si>
  <si>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</si>
  <si>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</si>
  <si>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</si>
  <si>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</si>
  <si>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</si>
  <si>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</si>
  <si>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</si>
  <si>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</si>
  <si>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</si>
  <si>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</si>
  <si>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</si>
  <si>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</si>
  <si>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</si>
  <si>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</si>
  <si>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</si>
  <si>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</si>
  <si>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</si>
  <si>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</si>
  <si>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</si>
  <si>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</si>
  <si>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</si>
  <si>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</si>
  <si>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</si>
  <si>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</si>
  <si>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</si>
  <si>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</si>
  <si>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</si>
  <si>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</si>
  <si>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</si>
  <si>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</si>
  <si>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</si>
  <si>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</si>
  <si>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</si>
  <si>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</si>
  <si>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</si>
  <si>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</si>
  <si>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</si>
  <si>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</si>
  <si>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</si>
  <si>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</si>
  <si>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</si>
  <si>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</si>
  <si>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</si>
  <si>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</si>
  <si>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</si>
  <si>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</si>
  <si>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</si>
  <si>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</si>
  <si>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</si>
  <si>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</si>
  <si>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</si>
  <si>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</si>
  <si>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</si>
  <si>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</si>
  <si>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</si>
  <si>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</si>
  <si>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</si>
  <si>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</si>
  <si>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</si>
  <si>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</si>
  <si>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</si>
  <si>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</si>
  <si>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</si>
  <si>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</si>
  <si>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</si>
  <si>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</si>
  <si>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</si>
  <si>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</si>
  <si>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</si>
  <si>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</si>
  <si>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</si>
  <si>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</si>
  <si>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</si>
  <si>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</si>
  <si>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</si>
  <si>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</si>
  <si>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</si>
  <si>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</si>
  <si>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</si>
  <si>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</si>
  <si>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</si>
  <si>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</si>
  <si>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</si>
  <si>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</si>
  <si>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</si>
  <si>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</si>
  <si>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</si>
  <si>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</si>
  <si>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</si>
  <si>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</si>
  <si>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</si>
  <si>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</si>
  <si>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</si>
  <si>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</si>
  <si>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</si>
  <si>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</si>
  <si>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</si>
  <si>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</si>
  <si>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</si>
  <si>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</si>
  <si>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</si>
  <si>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</si>
  <si>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</si>
  <si>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</si>
  <si>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</si>
  <si>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</si>
  <si>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</si>
  <si>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</si>
  <si>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</si>
  <si>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</si>
  <si>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</si>
  <si>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</si>
  <si>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</si>
  <si>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</si>
  <si>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</si>
  <si>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</si>
  <si>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</si>
  <si>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</si>
  <si>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</si>
  <si>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</si>
  <si>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</si>
  <si>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</si>
  <si>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</si>
  <si>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</si>
  <si>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</si>
  <si>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</si>
  <si>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</si>
  <si>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</si>
  <si>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</si>
  <si>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</si>
  <si>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</si>
  <si>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</si>
  <si>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</si>
  <si>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</si>
  <si>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</si>
  <si>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</si>
  <si>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</si>
  <si>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</si>
  <si>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</si>
  <si>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</si>
  <si>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</si>
  <si>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</si>
  <si>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</si>
  <si>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</si>
  <si>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</si>
  <si>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</si>
  <si>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</si>
  <si>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</si>
  <si>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</si>
  <si>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</si>
  <si>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</si>
  <si>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</si>
  <si>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</si>
  <si>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</si>
  <si>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</si>
  <si>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</si>
  <si>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</si>
  <si>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</si>
  <si>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</si>
  <si>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</si>
  <si>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</si>
  <si>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</si>
  <si>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</si>
  <si>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</si>
  <si>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</si>
  <si>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</si>
  <si>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</si>
  <si>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</si>
  <si>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</si>
  <si>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</si>
  <si>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</si>
  <si>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</si>
  <si>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</si>
  <si>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</si>
  <si>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</si>
  <si>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</si>
  <si>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</si>
  <si>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</si>
  <si>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</si>
  <si>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</si>
  <si>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</si>
  <si>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</si>
  <si>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</si>
  <si>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</si>
  <si>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</si>
  <si>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</si>
  <si>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</si>
  <si>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</si>
  <si>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</si>
  <si>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</si>
  <si>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</si>
  <si>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</si>
  <si>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</si>
  <si>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</si>
  <si>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</si>
  <si>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</si>
  <si>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</si>
  <si>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</si>
  <si>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</si>
  <si>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</si>
  <si>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</si>
  <si>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</si>
  <si>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</si>
  <si>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</si>
  <si>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</si>
  <si>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</si>
  <si>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</si>
  <si>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</si>
  <si>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</si>
  <si>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</si>
  <si>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</si>
  <si>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</si>
  <si>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</si>
  <si>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</si>
  <si>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</si>
  <si>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</si>
  <si>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</si>
  <si>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</si>
  <si>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</si>
  <si>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</si>
  <si>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</si>
  <si>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</si>
  <si>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</si>
  <si>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</si>
  <si>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</si>
  <si>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</si>
  <si>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</si>
  <si>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</si>
  <si>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</si>
  <si>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</si>
  <si>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</si>
  <si>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</si>
  <si>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</si>
  <si>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</si>
  <si>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</si>
  <si>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</si>
  <si>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</si>
  <si>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</si>
  <si>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</si>
  <si>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</si>
  <si>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</si>
  <si>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</si>
  <si>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</si>
  <si>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</si>
  <si>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</si>
  <si>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</si>
  <si>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</si>
  <si>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</si>
  <si>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</si>
  <si>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</si>
  <si>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</si>
  <si>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</si>
  <si>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</si>
  <si>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</si>
  <si>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</si>
  <si>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</si>
  <si>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</si>
  <si>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</si>
  <si>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</si>
  <si>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</si>
  <si>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</si>
  <si>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</si>
  <si>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</si>
  <si>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</si>
  <si>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</si>
  <si>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</si>
  <si>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</si>
  <si>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</si>
  <si>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</si>
  <si>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</si>
  <si>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</si>
  <si>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</si>
  <si>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</si>
  <si>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</si>
  <si>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</si>
  <si>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</si>
  <si>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</si>
  <si>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</si>
  <si>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</si>
  <si>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</si>
  <si>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</si>
  <si>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</si>
  <si>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</si>
  <si>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</si>
  <si>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</si>
  <si>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</si>
  <si>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</si>
  <si>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</si>
  <si>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</si>
  <si>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</si>
  <si>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</si>
  <si>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</si>
  <si>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</si>
  <si>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</si>
  <si>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</si>
  <si>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</si>
  <si>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</si>
  <si>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</si>
  <si>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</si>
  <si>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</si>
  <si>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</si>
  <si>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</si>
  <si>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</si>
  <si>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</si>
  <si>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</si>
  <si>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</si>
  <si>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</si>
  <si>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</si>
  <si>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</si>
  <si>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</si>
  <si>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</si>
  <si>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</si>
  <si>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</si>
  <si>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</si>
  <si>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</si>
  <si>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</si>
  <si>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</si>
  <si>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</si>
  <si>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</si>
  <si>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</si>
  <si>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</si>
  <si>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</si>
  <si>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</si>
  <si>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</si>
  <si>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</si>
  <si>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</si>
  <si>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</si>
  <si>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</si>
  <si>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</si>
  <si>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</si>
  <si>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</si>
  <si>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</si>
  <si>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</si>
  <si>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</si>
  <si>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</si>
  <si>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</si>
  <si>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</si>
  <si>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</si>
  <si>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</si>
  <si>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</si>
  <si>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</si>
  <si>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</si>
  <si>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</si>
  <si>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</si>
  <si>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</si>
  <si>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</si>
  <si>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</si>
  <si>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</si>
  <si>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</si>
  <si>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</si>
  <si>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</si>
  <si>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</si>
  <si>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</si>
  <si>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</si>
  <si>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</si>
  <si>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</si>
  <si>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</si>
  <si>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</si>
  <si>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</si>
  <si>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</si>
  <si>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</si>
  <si>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</si>
  <si>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</si>
  <si>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</si>
  <si>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</si>
  <si>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</si>
  <si>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</si>
  <si>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</si>
  <si>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</si>
  <si>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</si>
  <si>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</si>
  <si>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</si>
  <si>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</si>
  <si>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</si>
  <si>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</si>
  <si>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</si>
  <si>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</si>
  <si>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</si>
  <si>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</si>
  <si>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</si>
  <si>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</si>
  <si>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</si>
  <si>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</si>
  <si>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</si>
  <si>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</si>
  <si>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</si>
  <si>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</si>
  <si>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</si>
  <si>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</si>
  <si>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</si>
  <si>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</si>
  <si>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</si>
  <si>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</si>
  <si>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</si>
  <si>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</si>
  <si>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</si>
  <si>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</si>
  <si>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</si>
  <si>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</si>
  <si>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</si>
  <si>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</si>
  <si>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</si>
  <si>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</si>
  <si>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</si>
  <si>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</si>
  <si>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</si>
  <si>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</si>
  <si>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</si>
  <si>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</si>
  <si>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</si>
  <si>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</si>
  <si>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</si>
  <si>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</si>
  <si>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</si>
  <si>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</si>
  <si>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</si>
  <si>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</si>
  <si>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</si>
  <si>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</si>
  <si>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</si>
  <si>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</si>
  <si>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</si>
  <si>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</si>
  <si>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</si>
  <si>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</si>
  <si>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</si>
  <si>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</si>
  <si>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</si>
  <si>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</si>
  <si>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</si>
  <si>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</si>
  <si>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</si>
  <si>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</si>
  <si>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</si>
  <si>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</si>
  <si>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</si>
  <si>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</si>
  <si>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</si>
  <si>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</si>
  <si>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</si>
  <si>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</si>
  <si>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</si>
  <si>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</si>
  <si>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</si>
  <si>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</si>
  <si>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</si>
  <si>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</si>
  <si>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</si>
  <si>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</si>
  <si>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</si>
  <si>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</si>
  <si>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</si>
  <si>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</si>
  <si>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</si>
  <si>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</si>
  <si>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</si>
  <si>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</si>
  <si>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</si>
  <si>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</si>
  <si>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</si>
  <si>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</si>
  <si>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</si>
  <si>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</si>
  <si>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</si>
  <si>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</si>
  <si>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</si>
  <si>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</si>
  <si>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</si>
  <si>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</si>
  <si>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</si>
  <si>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</si>
  <si>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</si>
  <si>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</si>
  <si>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</si>
  <si>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</si>
  <si>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</si>
  <si>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</si>
  <si>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</si>
  <si>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</si>
  <si>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</si>
  <si>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</si>
  <si>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</si>
  <si>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</si>
  <si>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</si>
  <si>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</si>
  <si>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</si>
  <si>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</si>
  <si>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</si>
  <si>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</si>
  <si>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</si>
  <si>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</si>
  <si>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</si>
  <si>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</si>
  <si>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</si>
  <si>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</si>
  <si>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</si>
  <si>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</si>
  <si>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</si>
  <si>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</si>
  <si>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</si>
  <si>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</si>
  <si>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</si>
  <si>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</si>
  <si>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</si>
  <si>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</si>
  <si>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</si>
  <si>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</si>
  <si>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</si>
  <si>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</si>
  <si>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</si>
  <si>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</si>
  <si>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</si>
  <si>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</si>
  <si>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</si>
  <si>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</si>
  <si>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</si>
  <si>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</si>
  <si>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</si>
  <si>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</si>
  <si>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</si>
  <si>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</si>
  <si>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</si>
  <si>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</si>
  <si>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</si>
  <si>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</si>
  <si>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</si>
  <si>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</si>
  <si>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</si>
  <si>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</si>
  <si>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</si>
  <si>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</si>
  <si>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</si>
  <si>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</si>
  <si>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</si>
  <si>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</si>
  <si>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</si>
  <si>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</si>
  <si>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</si>
  <si>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</si>
  <si>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</si>
  <si>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</si>
  <si>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</si>
  <si>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</si>
  <si>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</si>
  <si>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</si>
  <si>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</si>
  <si>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</si>
  <si>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</si>
  <si>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</si>
  <si>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</si>
  <si>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</si>
  <si>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</si>
  <si>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</si>
  <si>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</si>
  <si>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</si>
  <si>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</si>
  <si>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</si>
  <si>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</si>
  <si>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</si>
  <si>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</si>
  <si>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</si>
  <si>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</si>
  <si>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</si>
  <si>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</si>
  <si>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</si>
  <si>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</si>
  <si>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</si>
  <si>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</si>
  <si>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</si>
  <si>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</si>
  <si>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</si>
  <si>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</si>
  <si>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</si>
  <si>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</si>
  <si>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</si>
  <si>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</si>
  <si>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</si>
  <si>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</si>
  <si>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</si>
  <si>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</si>
  <si>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</si>
  <si>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</si>
  <si>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</si>
  <si>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</si>
  <si>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</si>
  <si>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</si>
  <si>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</si>
  <si>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</si>
  <si>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</si>
  <si>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</si>
  <si>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</si>
  <si>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</si>
  <si>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</si>
  <si>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</si>
  <si>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</si>
  <si>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</si>
  <si>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</si>
  <si>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</si>
  <si>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</si>
  <si>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</si>
  <si>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</si>
  <si>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</si>
  <si>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</si>
  <si>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</si>
  <si>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</si>
  <si>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</si>
  <si>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</si>
  <si>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</si>
  <si>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</si>
  <si>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</si>
  <si>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</si>
  <si>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</si>
  <si>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</si>
  <si>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</si>
  <si>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</si>
  <si>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</si>
  <si>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</si>
  <si>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</si>
  <si>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</si>
  <si>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</si>
  <si>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</si>
  <si>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</si>
  <si>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</si>
  <si>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</si>
  <si>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</si>
  <si>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</si>
  <si>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</si>
  <si>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</si>
  <si>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</si>
  <si>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</si>
  <si>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</si>
  <si>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</si>
  <si>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</si>
  <si>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</si>
  <si>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</si>
  <si>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</si>
  <si>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</si>
  <si>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</si>
  <si>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</si>
  <si>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</si>
  <si>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</si>
  <si>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</si>
  <si>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</si>
  <si>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</si>
  <si>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</si>
  <si>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</si>
  <si>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</si>
  <si>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</si>
  <si>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</si>
  <si>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</si>
  <si>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</si>
  <si>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</si>
  <si>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</si>
  <si>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</si>
  <si>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</si>
  <si>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</si>
  <si>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</si>
  <si>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</si>
  <si>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</si>
  <si>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</si>
  <si>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</si>
  <si>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</si>
  <si>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</si>
  <si>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</si>
  <si>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</si>
  <si>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</si>
  <si>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</si>
  <si>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</si>
  <si>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</si>
  <si>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</si>
  <si>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</si>
  <si>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</si>
  <si>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</si>
  <si>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</si>
  <si>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</si>
  <si>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</si>
  <si>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</si>
  <si>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</si>
  <si>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</si>
  <si>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</si>
  <si>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</si>
  <si>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</si>
  <si>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</si>
  <si>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</si>
  <si>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</si>
  <si>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</si>
  <si>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</si>
  <si>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</si>
  <si>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</si>
  <si>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</si>
  <si>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</si>
  <si>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</si>
  <si>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</si>
  <si>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</si>
  <si>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</si>
  <si>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</si>
  <si>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</si>
  <si>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</si>
  <si>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</si>
  <si>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</si>
  <si>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</si>
  <si>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</si>
  <si>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</si>
  <si>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</si>
  <si>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</si>
  <si>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</si>
  <si>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</si>
  <si>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</si>
  <si>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</si>
  <si>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</si>
  <si>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</si>
  <si>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</si>
  <si>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</si>
  <si>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</si>
  <si>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</si>
  <si>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</si>
  <si>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</si>
  <si>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</si>
  <si>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</si>
  <si>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</si>
  <si>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</si>
  <si>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</si>
  <si>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</si>
  <si>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</si>
  <si>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</si>
  <si>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</si>
  <si>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</si>
  <si>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</si>
  <si>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</si>
  <si>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</si>
  <si>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</si>
  <si>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</si>
  <si>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</si>
  <si>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</si>
  <si>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</si>
  <si>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</si>
  <si>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</si>
  <si>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</si>
  <si>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</si>
  <si>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</si>
  <si>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</si>
  <si>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</si>
  <si>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</si>
  <si>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</si>
  <si>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</si>
  <si>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</si>
  <si>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</si>
  <si>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</si>
  <si>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</si>
  <si>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</si>
  <si>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</si>
  <si>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</si>
  <si>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</si>
  <si>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</si>
  <si>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</si>
  <si>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</si>
  <si>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</si>
  <si>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</si>
  <si>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</si>
  <si>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</si>
  <si>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</si>
  <si>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</si>
  <si>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</si>
  <si>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</si>
  <si>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</si>
  <si>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</si>
  <si>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</si>
  <si>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</si>
  <si>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</si>
  <si>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</si>
  <si>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</si>
  <si>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</si>
  <si>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</si>
  <si>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</si>
  <si>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</si>
  <si>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</si>
  <si>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</si>
  <si>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</si>
  <si>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</si>
  <si>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</si>
  <si>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</si>
  <si>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</si>
  <si>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</si>
  <si>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</si>
  <si>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</si>
  <si>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</si>
  <si>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</si>
  <si>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</si>
  <si>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</si>
  <si>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</si>
  <si>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</si>
  <si>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</si>
  <si>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</si>
  <si>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</si>
  <si>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</si>
  <si>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</si>
  <si>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</si>
  <si>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</si>
  <si>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</si>
  <si>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</si>
  <si>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</si>
  <si>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</si>
  <si>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</si>
  <si>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</si>
  <si>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</si>
  <si>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</si>
  <si>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</si>
  <si>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</si>
  <si>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</si>
  <si>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</si>
  <si>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</si>
  <si>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</si>
  <si>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</si>
  <si>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</si>
  <si>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</si>
  <si>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</si>
  <si>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</si>
  <si>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</si>
  <si>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</si>
  <si>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</si>
  <si>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</si>
  <si>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</si>
  <si>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</si>
  <si>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</si>
  <si>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</si>
  <si>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</si>
  <si>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</si>
  <si>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</si>
  <si>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</si>
  <si>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</si>
  <si>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</si>
  <si>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</si>
  <si>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</si>
  <si>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</si>
  <si>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</si>
  <si>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</si>
  <si>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</si>
  <si>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</si>
  <si>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</si>
  <si>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</si>
  <si>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</si>
  <si>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</si>
  <si>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</si>
  <si>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</si>
  <si>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</si>
  <si>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</si>
  <si>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</si>
  <si>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</si>
  <si>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</si>
  <si>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</si>
  <si>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</si>
  <si>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</si>
  <si>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</si>
  <si>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</si>
  <si>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</si>
  <si>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</si>
  <si>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</si>
  <si>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</si>
  <si>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</si>
  <si>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</si>
  <si>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</si>
  <si>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</si>
  <si>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</si>
  <si>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</si>
  <si>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</si>
  <si>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</si>
  <si>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</si>
  <si>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</si>
  <si>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</si>
  <si>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</si>
  <si>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</si>
  <si>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</si>
  <si>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</si>
  <si>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</si>
  <si>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</si>
  <si>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</si>
  <si>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</si>
  <si>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</si>
  <si>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</si>
  <si>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</si>
  <si>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</si>
  <si>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</si>
  <si>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</si>
  <si>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</si>
  <si>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</si>
  <si>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</si>
  <si>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</si>
  <si>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</si>
  <si>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</si>
  <si>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</si>
  <si>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</si>
  <si>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</si>
  <si>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</si>
  <si>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</si>
  <si>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</si>
  <si>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</si>
  <si>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</si>
  <si>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</si>
  <si>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</si>
  <si>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</si>
  <si>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</si>
  <si>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</si>
  <si>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</si>
  <si>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</si>
  <si>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</si>
  <si>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</si>
  <si>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</si>
  <si>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</si>
  <si>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</si>
  <si>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</si>
  <si>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</si>
  <si>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</si>
  <si>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</si>
  <si>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</si>
  <si>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</si>
  <si>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</si>
  <si>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</si>
  <si>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</si>
  <si>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</si>
  <si>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</si>
  <si>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</si>
  <si>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</si>
  <si>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</si>
  <si>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</si>
  <si>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</si>
  <si>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</si>
  <si>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</si>
  <si>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</si>
  <si>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</si>
  <si>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</si>
  <si>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</si>
  <si>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</si>
  <si>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</si>
  <si>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</si>
  <si>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</si>
  <si>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</si>
  <si>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</si>
  <si>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</si>
  <si>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</si>
  <si>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</si>
  <si>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</si>
  <si>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</si>
  <si>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</si>
  <si>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</si>
  <si>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</si>
  <si>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</si>
  <si>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</si>
  <si>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</si>
  <si>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</si>
  <si>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</si>
  <si>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</si>
  <si>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</si>
  <si>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</si>
  <si>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</si>
  <si>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</si>
  <si>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</si>
  <si>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</si>
  <si>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</si>
  <si>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</si>
  <si>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</si>
  <si>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</si>
  <si>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</si>
  <si>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</si>
  <si>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</si>
  <si>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</si>
  <si>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</si>
  <si>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</si>
  <si>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</si>
  <si>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</si>
  <si>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</si>
  <si>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</si>
  <si>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</si>
  <si>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</si>
  <si>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</si>
  <si>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</si>
  <si>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</si>
  <si>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</si>
  <si>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</si>
  <si>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</si>
  <si>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</si>
  <si>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</si>
  <si>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</si>
  <si>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</si>
  <si>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</si>
  <si>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</si>
  <si>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</si>
  <si>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</si>
  <si>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</si>
  <si>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</si>
  <si>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</si>
  <si>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</si>
  <si>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</si>
  <si>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</si>
  <si>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</si>
  <si>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</si>
  <si>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</si>
  <si>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</si>
  <si>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</si>
  <si>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</si>
  <si>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</si>
  <si>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</si>
  <si>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</si>
  <si>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</si>
  <si>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</si>
  <si>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</si>
  <si>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</si>
  <si>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</si>
  <si>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</si>
  <si>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</si>
  <si>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</si>
  <si>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</si>
  <si>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</si>
  <si>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</si>
  <si>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</si>
  <si>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</si>
  <si>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</si>
  <si>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</si>
  <si>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</si>
  <si>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</si>
  <si>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</si>
  <si>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</si>
  <si>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</si>
  <si>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</si>
  <si>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</si>
  <si>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</si>
  <si>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</si>
  <si>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</si>
  <si>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</si>
  <si>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</si>
  <si>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</si>
  <si>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</si>
  <si>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</si>
  <si>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</si>
  <si>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</si>
  <si>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</si>
  <si>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</si>
  <si>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</si>
  <si>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</si>
  <si>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</si>
  <si>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</si>
  <si>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</si>
  <si>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</si>
  <si>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</si>
  <si>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</si>
  <si>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</si>
  <si>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</si>
  <si>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</si>
  <si>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</si>
  <si>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</si>
  <si>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</si>
  <si>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</si>
  <si>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</si>
  <si>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</si>
  <si>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</si>
  <si>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</si>
  <si>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</si>
  <si>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</si>
  <si>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</si>
  <si>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</si>
  <si>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</si>
  <si>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</si>
  <si>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</si>
  <si>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</si>
  <si>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</si>
  <si>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</si>
  <si>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</si>
  <si>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</si>
  <si>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</si>
  <si>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</si>
  <si>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</si>
  <si>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</si>
  <si>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</si>
  <si>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</si>
  <si>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</si>
  <si>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</si>
  <si>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</si>
  <si>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</si>
  <si>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</si>
  <si>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</si>
  <si>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</si>
  <si>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</si>
  <si>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</si>
  <si>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</si>
  <si>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</si>
  <si>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</si>
  <si>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</si>
  <si>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</si>
  <si>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</si>
  <si>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</si>
  <si>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</si>
  <si>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</si>
  <si>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</si>
  <si>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</si>
  <si>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</si>
  <si>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</si>
  <si>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</si>
  <si>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</si>
  <si>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</si>
  <si>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</si>
  <si>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</si>
  <si>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</si>
  <si>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</si>
  <si>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</si>
  <si>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</si>
  <si>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</si>
  <si>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</si>
  <si>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</si>
  <si>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</si>
  <si>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</si>
  <si>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</si>
  <si>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</si>
  <si>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</si>
  <si>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</si>
  <si>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</si>
  <si>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</si>
  <si>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</si>
  <si>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</si>
  <si>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</si>
  <si>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</si>
  <si>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</si>
  <si>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</si>
  <si>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</si>
  <si>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</si>
  <si>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</si>
  <si>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</si>
  <si>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</si>
  <si>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</si>
  <si>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</si>
  <si>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</si>
  <si>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</si>
  <si>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</si>
  <si>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</si>
  <si>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</si>
  <si>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</si>
  <si>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</si>
  <si>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</si>
  <si>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</si>
  <si>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</si>
  <si>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</si>
  <si>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</si>
  <si>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</si>
  <si>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</si>
  <si>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</si>
  <si>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</si>
  <si>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</si>
  <si>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</si>
  <si>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</si>
  <si>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</si>
  <si>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</si>
  <si>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</si>
  <si>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</si>
  <si>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</si>
  <si>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</si>
  <si>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</si>
  <si>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</si>
  <si>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</si>
  <si>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</si>
  <si>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</si>
  <si>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</si>
  <si>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</si>
  <si>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</si>
  <si>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</si>
  <si>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</si>
  <si>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</si>
  <si>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</si>
  <si>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</si>
  <si>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</si>
  <si>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</si>
  <si>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</si>
  <si>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</si>
  <si>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</si>
  <si>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</si>
  <si>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</si>
  <si>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</si>
  <si>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</si>
  <si>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</si>
  <si>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</si>
  <si>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</si>
  <si>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</si>
  <si>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</si>
  <si>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</si>
  <si>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</si>
  <si>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</si>
  <si>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</si>
  <si>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</si>
  <si>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</si>
  <si>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</si>
  <si>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</si>
  <si>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</si>
  <si>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</si>
  <si>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</si>
  <si>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</si>
  <si>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</si>
  <si>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</si>
  <si>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</si>
  <si>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</si>
  <si>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</si>
  <si>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</si>
  <si>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</si>
  <si>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</si>
  <si>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</si>
  <si>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</si>
  <si>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</si>
  <si>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</si>
  <si>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</si>
  <si>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</si>
  <si>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</si>
  <si>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</si>
  <si>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</si>
  <si>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</si>
  <si>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</si>
  <si>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</si>
  <si>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</si>
  <si>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</si>
  <si>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</si>
  <si>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</si>
  <si>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</si>
  <si>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</si>
  <si>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</si>
  <si>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</si>
  <si>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</si>
  <si>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</si>
  <si>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</si>
  <si>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</si>
  <si>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</si>
  <si>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</si>
  <si>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</si>
  <si>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</si>
  <si>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</si>
  <si>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</si>
  <si>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</si>
  <si>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</si>
  <si>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</si>
  <si>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</si>
  <si>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</si>
  <si>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</si>
  <si>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</si>
  <si>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</si>
  <si>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</si>
  <si>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</si>
  <si>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</si>
  <si>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</si>
  <si>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</si>
  <si>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</si>
  <si>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</si>
  <si>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</si>
  <si>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</si>
  <si>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</si>
  <si>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</si>
  <si>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</si>
  <si>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</si>
  <si>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</si>
  <si>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</si>
  <si>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</si>
  <si>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</si>
  <si>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</si>
  <si>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</si>
  <si>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</si>
  <si>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</si>
  <si>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</si>
  <si>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</si>
  <si>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</si>
  <si>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</si>
  <si>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</si>
  <si>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</si>
  <si>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</si>
  <si>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</si>
  <si>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</si>
  <si>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</si>
  <si>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</si>
  <si>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</si>
  <si>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</si>
  <si>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</si>
  <si>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</si>
  <si>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</si>
  <si>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</si>
  <si>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</si>
  <si>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</si>
  <si>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</si>
  <si>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</si>
  <si>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</si>
  <si>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</si>
  <si>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</si>
  <si>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</si>
  <si>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</si>
  <si>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</si>
  <si>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</si>
  <si>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</si>
  <si>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</si>
  <si>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</si>
  <si>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</si>
  <si>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</si>
  <si>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</si>
  <si>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</si>
  <si>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</si>
  <si>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</si>
  <si>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</si>
  <si>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</si>
  <si>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</si>
  <si>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</si>
  <si>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</si>
  <si>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</si>
  <si>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</si>
  <si>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</si>
  <si>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</si>
  <si>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</si>
  <si>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</si>
  <si>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</si>
  <si>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</si>
  <si>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</si>
  <si>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</si>
  <si>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</si>
  <si>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</si>
  <si>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</si>
  <si>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</si>
  <si>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</si>
  <si>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</si>
  <si>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</si>
  <si>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</si>
  <si>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</si>
  <si>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</si>
  <si>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</si>
  <si>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</si>
  <si>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</si>
  <si>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</si>
  <si>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</si>
  <si>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</si>
  <si>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</si>
  <si>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</si>
  <si>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</si>
  <si>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</si>
  <si>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</si>
  <si>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</si>
  <si>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</si>
  <si>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</si>
  <si>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</si>
  <si>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</si>
  <si>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</si>
  <si>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</si>
  <si>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</si>
  <si>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</si>
  <si>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</si>
  <si>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</si>
  <si>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</si>
  <si>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</si>
  <si>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</si>
  <si>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</si>
  <si>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</si>
  <si>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</si>
  <si>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</si>
  <si>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</si>
  <si>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</si>
  <si>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</si>
  <si>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</si>
  <si>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</si>
  <si>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</si>
  <si>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</si>
  <si>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</si>
  <si>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</si>
  <si>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</si>
  <si>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</si>
  <si>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</si>
  <si>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</si>
  <si>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</si>
  <si>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</si>
  <si>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</si>
  <si>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</si>
  <si>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</si>
  <si>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</si>
  <si>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</si>
  <si>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</si>
  <si>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</si>
  <si>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</si>
  <si>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</si>
  <si>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</si>
  <si>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</si>
  <si>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</si>
  <si>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</si>
  <si>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</si>
  <si>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</si>
  <si>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</si>
  <si>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</si>
  <si>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</si>
  <si>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</si>
  <si>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</si>
  <si>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</si>
  <si>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</si>
  <si>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</si>
  <si>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</si>
  <si>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</si>
  <si>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</si>
  <si>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</si>
  <si>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</si>
  <si>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</si>
  <si>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</si>
  <si>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</si>
  <si>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</si>
  <si>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</si>
  <si>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</si>
  <si>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</si>
  <si>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</si>
  <si>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</si>
  <si>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</si>
  <si>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</si>
  <si>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</si>
  <si>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</si>
  <si>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</si>
  <si>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</si>
  <si>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</si>
  <si>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</si>
  <si>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</si>
  <si>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</si>
  <si>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</si>
  <si>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</si>
  <si>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</si>
  <si>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</si>
  <si>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</si>
  <si>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</si>
  <si>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</si>
  <si>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</si>
  <si>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</si>
  <si>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</si>
  <si>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</si>
  <si>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</si>
  <si>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</si>
  <si>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</si>
  <si>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</si>
  <si>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</si>
  <si>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</si>
  <si>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</si>
  <si>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</si>
  <si>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</si>
  <si>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</si>
  <si>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</si>
  <si>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</si>
  <si>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</si>
  <si>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</si>
  <si>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</si>
  <si>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</si>
  <si>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</si>
  <si>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</si>
  <si>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</si>
  <si>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</si>
  <si>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</si>
  <si>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</si>
  <si>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</si>
  <si>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</si>
  <si>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</si>
  <si>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</si>
  <si>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</si>
  <si>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</si>
  <si>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</si>
  <si>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</si>
  <si>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</si>
  <si>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</si>
  <si>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</si>
  <si>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</si>
  <si>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</si>
  <si>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</si>
  <si>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</si>
  <si>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</si>
  <si>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</si>
  <si>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</si>
  <si>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</si>
  <si>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</si>
  <si>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</si>
  <si>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</si>
  <si>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</si>
  <si>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</si>
  <si>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</si>
  <si>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</si>
  <si>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</si>
  <si>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</si>
  <si>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</si>
  <si>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</si>
  <si>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</si>
  <si>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</si>
  <si>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</si>
  <si>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</si>
  <si>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</si>
  <si>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</si>
  <si>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</si>
  <si>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</si>
  <si>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</si>
  <si>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</si>
  <si>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</si>
  <si>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</si>
  <si>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</si>
  <si>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</si>
  <si>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</si>
  <si>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</si>
  <si>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</si>
  <si>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</si>
  <si>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</si>
  <si>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</si>
  <si>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</si>
  <si>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</si>
  <si>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</si>
  <si>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</si>
  <si>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</si>
  <si>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</si>
  <si>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</si>
  <si>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</si>
  <si>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</si>
  <si>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</si>
  <si>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</si>
  <si>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</si>
  <si>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</si>
  <si>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</si>
  <si>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</si>
  <si>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</si>
  <si>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</si>
  <si>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</si>
  <si>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</si>
  <si>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</si>
  <si>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</si>
  <si>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</si>
  <si>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</si>
  <si>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</si>
  <si>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</si>
  <si>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</si>
  <si>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</si>
  <si>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</si>
  <si>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</si>
  <si>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</si>
  <si>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</si>
  <si>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</si>
  <si>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</si>
  <si>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</si>
  <si>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</si>
  <si>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</si>
  <si>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</si>
  <si>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</si>
  <si>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</si>
  <si>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</si>
  <si>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</si>
  <si>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</si>
  <si>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</si>
  <si>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</si>
  <si>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</si>
  <si>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</si>
  <si>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</si>
  <si>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</si>
  <si>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</si>
  <si>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</si>
  <si>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</si>
  <si>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</si>
  <si>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</si>
  <si>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</si>
  <si>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</si>
  <si>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</si>
  <si>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</si>
  <si>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</si>
  <si>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</si>
  <si>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</si>
  <si>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</si>
  <si>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</si>
  <si>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</si>
  <si>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</si>
  <si>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</si>
  <si>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</si>
  <si>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</si>
  <si>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</si>
  <si>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</si>
  <si>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</si>
  <si>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</si>
  <si>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</si>
  <si>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</si>
  <si>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</si>
  <si>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</si>
  <si>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</si>
  <si>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</si>
  <si>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</si>
  <si>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</si>
  <si>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</si>
  <si>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</si>
  <si>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</si>
  <si>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</si>
  <si>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</si>
  <si>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</si>
  <si>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</si>
  <si>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</si>
  <si>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</si>
  <si>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</si>
  <si>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</si>
  <si>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</si>
  <si>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</si>
  <si>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</si>
  <si>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</si>
  <si>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</si>
  <si>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</si>
  <si>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</si>
  <si>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</si>
  <si>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</si>
  <si>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</si>
  <si>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</si>
  <si>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</si>
  <si>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</si>
  <si>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</si>
  <si>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</si>
  <si>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</si>
  <si>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</si>
  <si>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</si>
  <si>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</si>
  <si>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</si>
  <si>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</si>
  <si>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</si>
  <si>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</si>
  <si>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</si>
  <si>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</si>
  <si>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</si>
  <si>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</si>
  <si>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</si>
  <si>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</si>
  <si>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</si>
  <si>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</si>
  <si>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</si>
  <si>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</si>
  <si>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</si>
  <si>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</si>
  <si>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</si>
  <si>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</si>
  <si>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</si>
  <si>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</si>
  <si>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</si>
  <si>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</si>
  <si>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</si>
  <si>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</si>
  <si>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</si>
  <si>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</si>
  <si>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</si>
  <si>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</si>
  <si>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</si>
  <si>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</si>
  <si>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</si>
  <si>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</si>
  <si>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</si>
  <si>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</si>
  <si>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</si>
  <si>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</si>
  <si>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</si>
  <si>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</si>
  <si>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</si>
  <si>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</si>
  <si>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</si>
  <si>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</si>
  <si>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</si>
  <si>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</si>
  <si>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</si>
  <si>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</si>
  <si>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</si>
  <si>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</si>
  <si>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</si>
  <si>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</si>
  <si>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</si>
  <si>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</si>
  <si>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</si>
  <si>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</si>
  <si>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</si>
  <si>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</si>
  <si>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</si>
  <si>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</si>
  <si>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</si>
  <si>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</si>
  <si>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</si>
  <si>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</si>
  <si>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</si>
  <si>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</si>
  <si>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</si>
  <si>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</si>
  <si>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</si>
  <si>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</si>
  <si>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</si>
  <si>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</si>
  <si>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</si>
  <si>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</si>
  <si>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</si>
  <si>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</si>
  <si>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</si>
  <si>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</si>
  <si>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</si>
  <si>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</si>
  <si>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</si>
  <si>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</si>
  <si>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</si>
  <si>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</si>
  <si>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</si>
  <si>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</si>
  <si>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</si>
  <si>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</si>
  <si>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</si>
  <si>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</si>
  <si>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</si>
  <si>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</si>
  <si>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</si>
  <si>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</si>
  <si>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</si>
  <si>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</si>
  <si>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</si>
  <si>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</si>
  <si>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</si>
  <si>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</si>
  <si>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</si>
  <si>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</si>
  <si>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</si>
  <si>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</si>
  <si>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</si>
  <si>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</si>
  <si>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</si>
  <si>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</si>
  <si>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</si>
  <si>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</si>
  <si>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</si>
  <si>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</si>
  <si>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</si>
  <si>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</si>
  <si>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</si>
  <si>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</si>
  <si>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</si>
  <si>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</si>
  <si>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</si>
  <si>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</si>
  <si>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</si>
  <si>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</si>
  <si>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</si>
  <si>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</si>
  <si>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</si>
  <si>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</si>
  <si>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</si>
  <si>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</si>
  <si>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</si>
  <si>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</si>
  <si>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</si>
  <si>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</si>
  <si>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</si>
  <si>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</si>
  <si>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</si>
  <si>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</si>
  <si>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</si>
  <si>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</si>
  <si>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</si>
  <si>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</si>
  <si>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</si>
  <si>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</si>
  <si>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</si>
  <si>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</si>
  <si>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</si>
  <si>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</si>
  <si>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</si>
  <si>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</si>
  <si>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</si>
  <si>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</si>
  <si>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</si>
  <si>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</si>
  <si>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</si>
  <si>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</si>
  <si>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</si>
  <si>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</si>
  <si>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</si>
  <si>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</si>
  <si>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</si>
  <si>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</si>
  <si>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</si>
  <si>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</si>
  <si>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</si>
  <si>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</si>
  <si>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</si>
  <si>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</si>
  <si>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</si>
  <si>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</si>
  <si>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</si>
  <si>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</si>
  <si>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</si>
  <si>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</si>
  <si>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</si>
  <si>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</si>
  <si>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</si>
  <si>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</si>
  <si>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</si>
  <si>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</si>
  <si>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</si>
  <si>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</si>
  <si>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</si>
  <si>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</si>
  <si>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</si>
  <si>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</si>
  <si>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</si>
  <si>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</si>
  <si>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</si>
  <si>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</si>
  <si>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</si>
  <si>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</si>
  <si>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</si>
  <si>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</si>
  <si>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</si>
  <si>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</si>
  <si>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</si>
  <si>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</si>
  <si>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</si>
  <si>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</si>
  <si>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</si>
  <si>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</si>
  <si>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</si>
  <si>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</si>
  <si>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</si>
  <si>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</si>
  <si>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</si>
  <si>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</si>
  <si>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</si>
  <si>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</si>
  <si>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</si>
  <si>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</si>
  <si>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</si>
  <si>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</si>
  <si>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</si>
  <si>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</si>
  <si>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</si>
  <si>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</si>
  <si>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</si>
  <si>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</si>
  <si>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</si>
  <si>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</si>
  <si>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</si>
  <si>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</si>
  <si>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</si>
  <si>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</si>
  <si>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</si>
  <si>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</si>
  <si>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</si>
  <si>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</si>
  <si>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</si>
  <si>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</si>
  <si>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</si>
  <si>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</si>
  <si>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</si>
  <si>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</si>
  <si>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</si>
  <si>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</si>
  <si>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</si>
  <si>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</si>
  <si>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</si>
  <si>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</si>
  <si>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</si>
  <si>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</si>
  <si>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</si>
  <si>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</si>
  <si>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</si>
  <si>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</si>
  <si>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</si>
  <si>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</si>
  <si>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</si>
  <si>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</si>
  <si>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</si>
  <si>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</si>
  <si>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</si>
  <si>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</si>
  <si>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</si>
  <si>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</si>
  <si>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</si>
  <si>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</si>
  <si>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</si>
  <si>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</si>
  <si>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</si>
  <si>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</si>
  <si>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</si>
  <si>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</si>
  <si>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</si>
  <si>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</si>
  <si>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</si>
  <si>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</si>
  <si>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</si>
  <si>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</si>
  <si>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</si>
  <si>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</si>
  <si>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</si>
  <si>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</si>
  <si>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</si>
  <si>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</si>
  <si>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</si>
  <si>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</si>
  <si>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</si>
  <si>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</si>
  <si>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</si>
  <si>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</si>
  <si>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</si>
  <si>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</si>
  <si>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</si>
  <si>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</si>
  <si>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</si>
  <si>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</si>
  <si>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</si>
  <si>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</si>
  <si>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</si>
  <si>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</si>
  <si>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</si>
  <si>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</si>
  <si>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</si>
  <si>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</si>
  <si>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</si>
  <si>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</si>
  <si>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</si>
  <si>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</si>
  <si>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</si>
  <si>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</si>
  <si>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</si>
  <si>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</si>
  <si>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</si>
  <si>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</si>
  <si>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</si>
  <si>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</si>
  <si>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</si>
  <si>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</si>
  <si>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</si>
  <si>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</si>
  <si>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</si>
  <si>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</si>
  <si>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</si>
  <si>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</si>
  <si>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</si>
  <si>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</si>
  <si>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</si>
  <si>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</si>
  <si>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</si>
  <si>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</si>
  <si>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</si>
  <si>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</si>
  <si>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</si>
  <si>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</si>
  <si>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</si>
  <si>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</si>
  <si>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</si>
  <si>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</si>
  <si>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</si>
  <si>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</si>
  <si>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</si>
  <si>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</si>
  <si>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</si>
  <si>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</si>
  <si>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</si>
  <si>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</si>
  <si>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</si>
  <si>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</si>
  <si>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</si>
  <si>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</si>
  <si>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</si>
  <si>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</si>
  <si>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</si>
  <si>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</si>
  <si>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</si>
  <si>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</si>
  <si>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</si>
  <si>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</si>
  <si>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</si>
  <si>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</si>
  <si>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</si>
  <si>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</si>
  <si>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</si>
  <si>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</si>
  <si>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</si>
  <si>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</si>
  <si>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</si>
  <si>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</si>
  <si>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</si>
  <si>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</si>
  <si>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</si>
  <si>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</si>
  <si>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</si>
  <si>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</si>
  <si>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</si>
  <si>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</si>
  <si>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</si>
  <si>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</si>
  <si>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</si>
  <si>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</si>
  <si>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</si>
  <si>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</si>
  <si>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</si>
  <si>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</si>
  <si>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</si>
  <si>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</si>
  <si>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</si>
  <si>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</si>
  <si>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</si>
  <si>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</si>
  <si>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</si>
  <si>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</si>
  <si>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</si>
  <si>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</si>
  <si>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</si>
  <si>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</si>
  <si>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</si>
  <si>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</si>
  <si>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</si>
  <si>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</si>
  <si>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</si>
  <si>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</si>
  <si>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</si>
  <si>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</si>
  <si>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</si>
  <si>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</si>
  <si>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</si>
  <si>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</si>
  <si>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</si>
  <si>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</si>
  <si>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</si>
  <si>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</si>
  <si>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</si>
  <si>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</si>
  <si>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</si>
  <si>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</si>
  <si>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</si>
  <si>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</si>
  <si>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</si>
  <si>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</si>
  <si>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</si>
  <si>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</si>
  <si>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</si>
  <si>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</si>
  <si>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</si>
  <si>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</si>
  <si>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</si>
  <si>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</si>
  <si>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</si>
  <si>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</si>
  <si>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</si>
  <si>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</si>
  <si>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</si>
  <si>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</si>
  <si>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</si>
  <si>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</si>
  <si>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</si>
  <si>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</si>
  <si>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</si>
  <si>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</si>
  <si>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</si>
  <si>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</si>
  <si>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</si>
  <si>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</si>
  <si>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</si>
  <si>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</si>
  <si>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</si>
  <si>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</si>
  <si>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</si>
  <si>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</si>
  <si>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</si>
  <si>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</si>
  <si>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</si>
  <si>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</si>
  <si>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</si>
  <si>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</si>
  <si>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</si>
  <si>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</si>
  <si>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</si>
  <si>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</si>
  <si>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</si>
  <si>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</si>
  <si>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</si>
  <si>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</si>
  <si>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</si>
  <si>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</si>
  <si>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</si>
  <si>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</si>
  <si>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</si>
  <si>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</si>
  <si>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</si>
  <si>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</si>
  <si>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</si>
  <si>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</si>
  <si>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</si>
  <si>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</si>
  <si>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</si>
  <si>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</si>
  <si>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</si>
  <si>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</si>
  <si>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</si>
  <si>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</si>
  <si>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</si>
  <si>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</si>
  <si>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</si>
  <si>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</si>
  <si>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</si>
  <si>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</si>
  <si>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</si>
  <si>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</si>
  <si>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</si>
  <si>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</si>
  <si>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</si>
  <si>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</si>
  <si>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</si>
  <si>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</si>
  <si>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</si>
  <si>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</si>
  <si>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</si>
  <si>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</si>
  <si>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</si>
  <si>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</si>
  <si>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</si>
  <si>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</si>
  <si>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</si>
  <si>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</si>
  <si>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</si>
  <si>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</si>
  <si>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</si>
  <si>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</si>
  <si>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</si>
  <si>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</si>
  <si>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</si>
  <si>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</si>
  <si>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</si>
  <si>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</si>
  <si>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</si>
  <si>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</si>
  <si>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</si>
  <si>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</si>
  <si>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</si>
  <si>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</si>
  <si>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</si>
  <si>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</si>
  <si>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</si>
  <si>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</si>
  <si>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</si>
  <si>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</si>
  <si>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</si>
  <si>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</si>
  <si>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</si>
  <si>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</si>
  <si>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</si>
  <si>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</si>
  <si>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</si>
  <si>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</si>
  <si>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</si>
  <si>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</si>
  <si>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</si>
  <si>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</si>
  <si>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</si>
  <si>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</si>
  <si>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</si>
  <si>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</si>
  <si>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</si>
  <si>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</si>
  <si>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</si>
  <si>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</si>
  <si>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</si>
  <si>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</si>
  <si>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</si>
  <si>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</si>
  <si>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</si>
  <si>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</si>
  <si>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</si>
  <si>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</si>
  <si>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</si>
  <si>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</si>
  <si>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</si>
  <si>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</si>
  <si>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</si>
  <si>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</si>
  <si>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</si>
  <si>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</si>
  <si>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</si>
  <si>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</si>
  <si>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</si>
  <si>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</si>
  <si>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</si>
  <si>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</si>
  <si>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</si>
  <si>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</si>
  <si>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</si>
  <si>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</si>
  <si>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</si>
  <si>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</si>
  <si>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</si>
  <si>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</si>
  <si>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</si>
  <si>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</si>
  <si>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</si>
  <si>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</si>
  <si>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</si>
  <si>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</si>
  <si>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</si>
  <si>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</si>
  <si>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</si>
  <si>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</si>
  <si>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</si>
  <si>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</si>
  <si>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</si>
  <si>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</si>
  <si>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</si>
  <si>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</si>
  <si>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</si>
  <si>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</si>
  <si>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</si>
  <si>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</si>
  <si>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</si>
  <si>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</si>
  <si>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</si>
  <si>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</si>
  <si>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</si>
  <si>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</si>
  <si>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</si>
  <si>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</si>
  <si>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</si>
  <si>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</si>
  <si>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</si>
  <si>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</si>
  <si>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</si>
  <si>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</si>
  <si>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</si>
  <si>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</si>
  <si>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</si>
  <si>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</si>
  <si>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</si>
  <si>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</si>
  <si>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</si>
  <si>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</si>
  <si>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</si>
  <si>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</si>
  <si>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</si>
  <si>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</si>
  <si>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</si>
  <si>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</si>
  <si>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</si>
  <si>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</si>
  <si>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</si>
  <si>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</si>
  <si>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</si>
  <si>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</si>
  <si>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</si>
  <si>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</si>
  <si>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</si>
  <si>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</si>
  <si>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</si>
  <si>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</si>
  <si>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</si>
  <si>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</si>
  <si>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</si>
  <si>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</si>
  <si>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</si>
  <si>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</si>
  <si>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</si>
  <si>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</si>
  <si>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</si>
  <si>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</si>
  <si>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</si>
  <si>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</si>
  <si>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</si>
  <si>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</si>
  <si>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</si>
  <si>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</si>
  <si>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</si>
  <si>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</si>
  <si>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</si>
  <si>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</si>
  <si>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</si>
  <si>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</si>
  <si>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</si>
  <si>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</si>
  <si>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</si>
  <si>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</si>
  <si>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</si>
  <si>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</si>
  <si>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</si>
  <si>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</si>
  <si>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</si>
  <si>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</si>
  <si>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</si>
  <si>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</si>
  <si>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</si>
  <si>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</si>
  <si>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</si>
  <si>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</si>
  <si>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</si>
  <si>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</si>
  <si>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</si>
  <si>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</si>
  <si>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</si>
  <si>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</si>
  <si>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</si>
  <si>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</si>
  <si>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</si>
  <si>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</si>
  <si>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</si>
  <si>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</si>
  <si>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</si>
  <si>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</si>
  <si>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</si>
  <si>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</si>
  <si>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</si>
  <si>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</si>
  <si>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</si>
  <si>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</si>
  <si>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</si>
  <si>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</si>
  <si>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</si>
  <si>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</si>
  <si>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</si>
  <si>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</si>
  <si>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</si>
  <si>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</si>
  <si>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</si>
  <si>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</si>
  <si>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</si>
  <si>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</si>
  <si>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</si>
  <si>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</si>
  <si>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</si>
  <si>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</si>
  <si>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</si>
  <si>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</si>
  <si>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</si>
  <si>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</si>
  <si>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</si>
  <si>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</si>
  <si>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</si>
  <si>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</si>
  <si>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</si>
  <si>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</si>
  <si>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</si>
  <si>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</si>
  <si>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</si>
  <si>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</si>
  <si>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</si>
  <si>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</si>
  <si>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</si>
  <si>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</si>
  <si>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</si>
  <si>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</si>
  <si>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</si>
  <si>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</si>
  <si>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</si>
  <si>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</si>
  <si>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</si>
  <si>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</si>
  <si>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</si>
  <si>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</si>
  <si>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</si>
  <si>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</si>
  <si>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</si>
  <si>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</si>
  <si>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</si>
  <si>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</si>
  <si>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</si>
  <si>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</si>
  <si>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</si>
  <si>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</si>
  <si>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</si>
  <si>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</si>
  <si>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</si>
  <si>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</si>
  <si>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</si>
  <si>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</si>
  <si>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</si>
  <si>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</si>
  <si>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</si>
  <si>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</si>
  <si>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</si>
  <si>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</si>
  <si>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</si>
  <si>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</si>
  <si>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</si>
  <si>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</si>
  <si>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</si>
  <si>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</si>
  <si>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</si>
  <si>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</si>
  <si>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</si>
  <si>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</si>
  <si>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</si>
  <si>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</si>
  <si>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</si>
  <si>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</si>
  <si>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</si>
  <si>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</si>
  <si>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</si>
  <si>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</si>
  <si>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</si>
  <si>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</si>
  <si>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</si>
  <si>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</si>
  <si>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</si>
  <si>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</si>
  <si>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</si>
  <si>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</si>
  <si>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</si>
  <si>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</si>
  <si>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</si>
  <si>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</si>
  <si>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</si>
  <si>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</si>
  <si>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</si>
  <si>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</si>
  <si>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</si>
  <si>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</si>
  <si>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</si>
  <si>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</si>
  <si>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</si>
  <si>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</si>
  <si>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</si>
  <si>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</si>
  <si>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</si>
  <si>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</si>
  <si>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</si>
  <si>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</si>
  <si>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</si>
  <si>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</si>
  <si>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</si>
  <si>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</si>
  <si>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</si>
  <si>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</si>
  <si>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</si>
  <si>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</si>
  <si>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</si>
  <si>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</si>
  <si>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</si>
  <si>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</si>
  <si>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</si>
  <si>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</si>
  <si>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</si>
  <si>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</si>
  <si>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</si>
  <si>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</si>
  <si>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</si>
  <si>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</si>
  <si>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</si>
  <si>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</si>
  <si>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</si>
  <si>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</si>
  <si>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</si>
  <si>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</si>
  <si>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</si>
  <si>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</si>
  <si>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</si>
  <si>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</si>
  <si>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</si>
  <si>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</si>
  <si>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</si>
  <si>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</si>
  <si>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</si>
  <si>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</si>
  <si>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</si>
  <si>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</si>
  <si>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</si>
  <si>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</si>
  <si>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</si>
  <si>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</si>
  <si>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</si>
  <si>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</si>
  <si>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</si>
  <si>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</si>
  <si>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</si>
  <si>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</si>
  <si>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</si>
  <si>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</si>
  <si>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</si>
  <si>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</si>
  <si>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</si>
  <si>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</si>
  <si>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</si>
  <si>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</si>
  <si>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</si>
  <si>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</si>
  <si>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</si>
  <si>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</si>
  <si>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</si>
  <si>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</si>
  <si>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</si>
  <si>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</si>
  <si>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</si>
  <si>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</si>
  <si>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</si>
  <si>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</si>
  <si>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</si>
  <si>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</si>
  <si>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</si>
  <si>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</si>
  <si>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</si>
  <si>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</si>
  <si>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</si>
  <si>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</si>
  <si>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</si>
  <si>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</si>
  <si>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</si>
  <si>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</si>
  <si>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</si>
  <si>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</si>
  <si>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</si>
  <si>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</si>
  <si>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</si>
  <si>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</si>
  <si>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</si>
  <si>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</si>
  <si>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</si>
  <si>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</si>
  <si>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</si>
  <si>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</si>
  <si>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</si>
  <si>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</si>
  <si>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</si>
  <si>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</si>
  <si>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</si>
  <si>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</si>
  <si>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</si>
  <si>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</si>
  <si>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</si>
  <si>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</si>
  <si>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</si>
  <si>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</si>
  <si>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</si>
  <si>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</si>
  <si>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</si>
  <si>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</si>
  <si>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</si>
  <si>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</si>
  <si>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</si>
  <si>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</si>
  <si>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</si>
  <si>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</si>
  <si>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</si>
  <si>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</si>
  <si>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</si>
  <si>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</si>
  <si>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</si>
  <si>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</si>
  <si>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</si>
  <si>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</si>
  <si>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</si>
  <si>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</si>
  <si>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</si>
  <si>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</si>
  <si>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</si>
  <si>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</si>
  <si>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</si>
  <si>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</si>
  <si>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</si>
  <si>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</si>
  <si>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</si>
  <si>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</si>
  <si>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</si>
  <si>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</si>
  <si>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</si>
  <si>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</si>
  <si>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</si>
  <si>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</si>
  <si>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</si>
  <si>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</si>
  <si>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</si>
  <si>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</si>
  <si>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</si>
  <si>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</si>
  <si>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</si>
  <si>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</si>
  <si>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</si>
  <si>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</si>
  <si>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</si>
  <si>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</si>
  <si>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</si>
  <si>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</si>
  <si>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</si>
  <si>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</si>
  <si>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</si>
  <si>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</si>
  <si>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</si>
  <si>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</si>
  <si>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</si>
  <si>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</si>
  <si>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</si>
  <si>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</si>
  <si>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</si>
  <si>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</si>
  <si>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</si>
  <si>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</si>
  <si>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</si>
  <si>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</si>
  <si>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</si>
  <si>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</si>
  <si>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</si>
  <si>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</si>
  <si>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</si>
  <si>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</si>
  <si>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</si>
  <si>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</si>
  <si>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</si>
  <si>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</si>
  <si>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</si>
  <si>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</si>
  <si>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</si>
  <si>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</si>
  <si>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</si>
  <si>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</si>
  <si>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</si>
  <si>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</si>
  <si>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</si>
  <si>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</si>
  <si>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</si>
  <si>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</si>
  <si>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</si>
  <si>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</si>
  <si>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</si>
  <si>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</si>
  <si>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</si>
  <si>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</si>
  <si>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</si>
  <si>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</si>
  <si>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</si>
  <si>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</si>
  <si>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</si>
  <si>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</si>
  <si>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</si>
  <si>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</si>
  <si>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</si>
  <si>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</si>
  <si>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</si>
  <si>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</si>
  <si>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</si>
  <si>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</si>
  <si>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</si>
  <si>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</si>
  <si>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</si>
  <si>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</si>
  <si>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</si>
  <si>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</si>
  <si>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</si>
  <si>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</si>
  <si>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</si>
  <si>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</si>
  <si>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</si>
  <si>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</si>
  <si>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</si>
  <si>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</si>
  <si>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</si>
  <si>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</si>
  <si>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</si>
  <si>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</si>
  <si>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</si>
  <si>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</si>
  <si>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</si>
  <si>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</si>
  <si>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</si>
  <si>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</si>
  <si>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</si>
  <si>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</si>
  <si>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</si>
  <si>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</si>
  <si>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</si>
  <si>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</si>
  <si>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</si>
  <si>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</si>
  <si>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</si>
  <si>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</si>
  <si>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</si>
  <si>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</si>
  <si>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</si>
  <si>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</si>
  <si>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</si>
  <si>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</si>
  <si>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</si>
  <si>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</si>
  <si>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</si>
  <si>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</si>
  <si>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</si>
  <si>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</si>
  <si>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</si>
  <si>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</si>
  <si>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</si>
  <si>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</si>
  <si>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</si>
  <si>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</si>
  <si>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</si>
  <si>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</si>
  <si>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</si>
  <si>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</si>
  <si>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</si>
  <si>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</si>
  <si>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</si>
  <si>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</si>
  <si>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</si>
  <si>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</si>
  <si>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</si>
  <si>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</si>
  <si>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</si>
  <si>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</si>
  <si>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</si>
  <si>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</si>
  <si>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</si>
  <si>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</si>
  <si>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</si>
  <si>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</si>
  <si>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</si>
  <si>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</si>
  <si>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</si>
  <si>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</si>
  <si>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</si>
  <si>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</si>
  <si>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</si>
  <si>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</si>
  <si>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</si>
  <si>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</si>
  <si>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</si>
  <si>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</si>
  <si>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</si>
  <si>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</si>
  <si>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</si>
  <si>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</si>
  <si>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</si>
  <si>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</si>
  <si>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</si>
  <si>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</si>
  <si>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</si>
  <si>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</si>
  <si>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</si>
  <si>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</si>
  <si>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</si>
  <si>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</si>
  <si>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</si>
  <si>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</si>
  <si>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</si>
  <si>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</si>
  <si>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</si>
  <si>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</si>
  <si>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</si>
  <si>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</si>
  <si>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</si>
  <si>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</si>
  <si>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</si>
  <si>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</si>
  <si>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</si>
  <si>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</si>
  <si>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</si>
  <si>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</si>
  <si>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</si>
  <si>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</si>
  <si>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</si>
  <si>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</si>
  <si>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</si>
  <si>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</si>
  <si>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</si>
  <si>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</si>
  <si>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</si>
  <si>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</si>
  <si>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</si>
  <si>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</si>
  <si>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</si>
  <si>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</si>
  <si>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</si>
  <si>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</si>
  <si>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</si>
  <si>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</si>
  <si>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</si>
  <si>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</si>
  <si>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</si>
  <si>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</si>
  <si>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</si>
  <si>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</si>
  <si>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</si>
  <si>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</si>
  <si>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</si>
  <si>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</si>
  <si>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</si>
  <si>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</si>
  <si>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</si>
  <si>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</si>
  <si>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</si>
  <si>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</si>
  <si>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</si>
  <si>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</si>
  <si>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</si>
  <si>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</si>
  <si>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</si>
  <si>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</si>
  <si>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</si>
  <si>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</si>
  <si>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</si>
  <si>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</si>
  <si>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</si>
  <si>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</si>
  <si>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</si>
  <si>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</si>
  <si>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</si>
  <si>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</si>
  <si>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</si>
  <si>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</si>
  <si>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</si>
  <si>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</si>
  <si>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</si>
  <si>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</si>
  <si>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</si>
  <si>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</si>
  <si>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</si>
  <si>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</si>
  <si>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</si>
  <si>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</si>
  <si>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</si>
  <si>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</si>
  <si>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</si>
  <si>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</si>
  <si>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</si>
  <si>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</si>
  <si>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</si>
  <si>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</si>
  <si>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</si>
  <si>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</si>
  <si>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</si>
  <si>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</si>
  <si>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</si>
  <si>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</si>
  <si>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</si>
  <si>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</si>
  <si>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</si>
  <si>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</si>
  <si>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</si>
  <si>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</si>
  <si>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</si>
  <si>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</si>
  <si>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</si>
  <si>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</si>
  <si>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</si>
  <si>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</si>
  <si>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</si>
  <si>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</si>
  <si>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</si>
  <si>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</si>
  <si>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</si>
  <si>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</si>
  <si>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</si>
  <si>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</si>
  <si>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</si>
  <si>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</si>
  <si>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</si>
  <si>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</si>
  <si>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</si>
  <si>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</si>
  <si>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</si>
  <si>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</si>
  <si>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</si>
  <si>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</si>
  <si>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</si>
  <si>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</si>
  <si>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</si>
  <si>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</si>
  <si>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</si>
  <si>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</si>
  <si>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</si>
  <si>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</si>
  <si>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</si>
  <si>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</si>
  <si>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</si>
  <si>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</si>
  <si>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</si>
  <si>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</si>
  <si>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</si>
  <si>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</si>
  <si>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</si>
  <si>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</si>
  <si>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</si>
  <si>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</si>
  <si>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</si>
  <si>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</si>
  <si>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</si>
  <si>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</si>
  <si>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</si>
  <si>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</si>
  <si>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</si>
  <si>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</si>
  <si>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</si>
  <si>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</si>
  <si>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</si>
  <si>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</si>
  <si>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</si>
  <si>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</si>
  <si>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</si>
  <si>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</si>
  <si>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</si>
  <si>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</si>
  <si>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</si>
  <si>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</si>
  <si>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</si>
  <si>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</si>
  <si>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</si>
  <si>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</si>
  <si>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</si>
  <si>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</si>
  <si>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</si>
  <si>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</si>
  <si>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</si>
  <si>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</si>
  <si>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</si>
  <si>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</si>
  <si>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</si>
  <si>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</si>
  <si>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</si>
  <si>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</si>
  <si>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</si>
  <si>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</si>
  <si>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</si>
  <si>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</si>
  <si>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</si>
  <si>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</si>
  <si>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</si>
  <si>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</si>
  <si>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</si>
  <si>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</si>
  <si>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</si>
  <si>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</si>
  <si>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</si>
  <si>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</si>
  <si>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</si>
  <si>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</si>
  <si>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</si>
  <si>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</si>
  <si>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</si>
  <si>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</si>
  <si>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</si>
  <si>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</si>
  <si>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</si>
  <si>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</si>
  <si>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</si>
  <si>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</si>
  <si>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</si>
  <si>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</si>
  <si>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</si>
  <si>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</si>
  <si>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</si>
  <si>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</si>
  <si>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</si>
  <si>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</si>
  <si>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</si>
  <si>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</si>
  <si>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</si>
  <si>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</si>
  <si>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</si>
  <si>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</si>
  <si>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</si>
  <si>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</si>
  <si>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</si>
  <si>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</si>
  <si>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</si>
  <si>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</si>
  <si>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</si>
  <si>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</si>
  <si>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</si>
  <si>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</si>
  <si>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</si>
  <si>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</si>
  <si>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</si>
  <si>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</si>
  <si>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</si>
  <si>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</si>
  <si>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</si>
  <si>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</si>
  <si>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</si>
  <si>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</si>
  <si>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</si>
  <si>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</si>
  <si>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</si>
  <si>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</si>
  <si>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</si>
  <si>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</si>
  <si>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</si>
  <si>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</si>
  <si>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</si>
  <si>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</si>
  <si>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</si>
  <si>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</si>
  <si>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</si>
  <si>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</si>
  <si>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</si>
  <si>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</si>
  <si>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</si>
  <si>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</si>
  <si>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</si>
  <si>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</si>
  <si>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</si>
  <si>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</si>
  <si>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</si>
  <si>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</si>
  <si>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</si>
  <si>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</si>
  <si>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</si>
  <si>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</si>
  <si>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</si>
  <si>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</si>
  <si>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</si>
  <si>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</si>
  <si>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</si>
  <si>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</si>
  <si>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</si>
  <si>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</si>
  <si>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</si>
  <si>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</si>
  <si>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</si>
  <si>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</si>
  <si>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</si>
  <si>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</si>
  <si>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</si>
  <si>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</si>
  <si>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</si>
  <si>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</si>
  <si>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</si>
  <si>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</si>
  <si>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</si>
  <si>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</si>
  <si>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</si>
  <si>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</si>
  <si>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</si>
  <si>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</si>
  <si>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</si>
  <si>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</si>
  <si>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</si>
  <si>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</si>
  <si>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</si>
  <si>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</si>
  <si>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</si>
  <si>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</si>
  <si>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</si>
  <si>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</si>
  <si>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</si>
  <si>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</si>
  <si>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</si>
  <si>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</si>
  <si>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</si>
  <si>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</si>
  <si>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</si>
  <si>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</si>
  <si>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</si>
  <si>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</si>
  <si>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</si>
  <si>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</si>
  <si>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</si>
  <si>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</si>
  <si>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</si>
  <si>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</si>
  <si>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</si>
  <si>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</si>
  <si>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</si>
  <si>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</si>
  <si>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</si>
  <si>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</si>
  <si>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</si>
  <si>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</si>
  <si>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</si>
  <si>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</si>
  <si>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</si>
  <si>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</si>
  <si>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</si>
  <si>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</si>
  <si>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</si>
  <si>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</si>
  <si>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</si>
  <si>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</si>
  <si>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</si>
  <si>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</si>
  <si>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</si>
  <si>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</si>
  <si>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</si>
  <si>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</si>
  <si>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</si>
  <si>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</si>
  <si>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</si>
  <si>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</si>
  <si>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</si>
  <si>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</si>
  <si>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</si>
  <si>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</si>
  <si>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</si>
  <si>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</si>
  <si>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</si>
  <si>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</si>
  <si>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</si>
  <si>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</si>
  <si>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</si>
  <si>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</si>
  <si>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</si>
  <si>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</si>
  <si>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</si>
  <si>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</si>
  <si>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</si>
  <si>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</si>
  <si>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</si>
  <si>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</si>
  <si>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</si>
  <si>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</si>
  <si>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</si>
  <si>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</si>
  <si>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</si>
  <si>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</si>
  <si>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</si>
  <si>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</si>
  <si>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</si>
  <si>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</si>
  <si>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</si>
  <si>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</si>
  <si>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</si>
  <si>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</si>
  <si>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</si>
  <si>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</si>
  <si>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</si>
  <si>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</si>
  <si>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</si>
  <si>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</si>
  <si>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</si>
  <si>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</si>
  <si>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</si>
  <si>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</si>
  <si>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</si>
  <si>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</si>
  <si>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</si>
  <si>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</si>
  <si>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</si>
  <si>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</si>
  <si>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</si>
  <si>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</si>
  <si>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</si>
  <si>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</si>
  <si>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</si>
  <si>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</si>
  <si>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</si>
  <si>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</si>
  <si>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</si>
  <si>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</si>
  <si>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</si>
  <si>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</si>
  <si>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</si>
  <si>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</si>
  <si>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</si>
  <si>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</si>
  <si>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</si>
  <si>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</si>
  <si>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</si>
  <si>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</si>
  <si>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</si>
  <si>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</si>
  <si>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</si>
  <si>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</si>
  <si>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</si>
  <si>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</si>
  <si>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</si>
  <si>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</si>
  <si>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</si>
  <si>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</si>
  <si>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</si>
  <si>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</si>
  <si>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</si>
  <si>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</si>
  <si>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</si>
  <si>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</si>
  <si>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</si>
  <si>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</si>
  <si>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</si>
  <si>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</si>
  <si>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</si>
  <si>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</si>
  <si>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</si>
  <si>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</si>
  <si>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</si>
  <si>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</si>
  <si>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</si>
  <si>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</si>
  <si>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</si>
  <si>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</si>
  <si>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</si>
  <si>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</si>
  <si>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</si>
  <si>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</si>
  <si>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</si>
  <si>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</si>
  <si>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</si>
  <si>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</si>
  <si>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</si>
  <si>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</si>
  <si>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</si>
  <si>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</si>
  <si>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</si>
  <si>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</si>
  <si>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</si>
  <si>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</si>
  <si>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</si>
  <si>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</si>
  <si>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</si>
  <si>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</si>
  <si>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</si>
  <si>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</si>
  <si>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</si>
  <si>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</si>
  <si>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</si>
  <si>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</si>
  <si>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</si>
  <si>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</si>
  <si>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</si>
  <si>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</si>
  <si>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</si>
  <si>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</si>
  <si>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</si>
  <si>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</si>
  <si>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</si>
  <si>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</si>
  <si>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</si>
  <si>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</si>
  <si>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</si>
  <si>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</si>
  <si>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</si>
  <si>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</si>
  <si>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</si>
  <si>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</si>
  <si>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</si>
  <si>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</si>
  <si>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</si>
  <si>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</si>
  <si>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</si>
  <si>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</si>
  <si>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</si>
  <si>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</si>
  <si>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</si>
  <si>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</si>
  <si>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</si>
  <si>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</si>
  <si>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</si>
  <si>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</si>
  <si>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</si>
  <si>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</si>
  <si>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</si>
  <si>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</si>
  <si>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</si>
  <si>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</si>
  <si>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</si>
  <si>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</si>
  <si>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</si>
  <si>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</si>
  <si>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</si>
  <si>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</si>
  <si>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</si>
  <si>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</si>
  <si>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</si>
  <si>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</si>
  <si>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</si>
  <si>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</si>
  <si>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</si>
  <si>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</si>
  <si>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</si>
  <si>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</si>
  <si>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</si>
  <si>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</si>
  <si>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</si>
  <si>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</si>
  <si>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</si>
  <si>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</si>
  <si>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</si>
  <si>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</si>
  <si>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</si>
  <si>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</si>
  <si>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</si>
  <si>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</si>
  <si>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</si>
  <si>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</si>
  <si>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</si>
  <si>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</si>
  <si>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</si>
  <si>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</si>
  <si>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</si>
  <si>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</si>
  <si>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</si>
  <si>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</si>
  <si>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</si>
  <si>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</si>
  <si>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</si>
  <si>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</si>
  <si>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</si>
  <si>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</si>
  <si>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</si>
  <si>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</si>
  <si>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</si>
  <si>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</si>
  <si>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</si>
  <si>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</si>
  <si>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</si>
  <si>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</si>
  <si>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</si>
  <si>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</si>
  <si>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</si>
  <si>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</si>
  <si>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</si>
  <si>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</si>
  <si>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</si>
  <si>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</si>
  <si>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</si>
  <si>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</si>
  <si>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</si>
  <si>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</si>
  <si>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</si>
  <si>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</si>
  <si>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</si>
  <si>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</si>
  <si>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</si>
  <si>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</si>
  <si>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</si>
  <si>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</si>
  <si>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</si>
  <si>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</si>
  <si>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</si>
  <si>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</si>
  <si>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</si>
  <si>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</si>
  <si>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</si>
  <si>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</si>
  <si>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</si>
  <si>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</si>
  <si>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</si>
  <si>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</si>
  <si>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</si>
  <si>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</si>
  <si>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</si>
  <si>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</si>
  <si>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</si>
  <si>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</si>
  <si>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</si>
  <si>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</si>
  <si>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</si>
  <si>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</si>
  <si>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</si>
  <si>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</si>
  <si>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</si>
  <si>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</si>
  <si>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</si>
  <si>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</si>
  <si>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</si>
  <si>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</si>
  <si>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</si>
  <si>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</si>
  <si>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</si>
  <si>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</si>
  <si>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</si>
  <si>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</si>
  <si>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</si>
  <si>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</si>
  <si>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</si>
  <si>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</si>
  <si>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</si>
  <si>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</si>
  <si>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</si>
  <si>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</si>
  <si>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</si>
  <si>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</si>
  <si>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</si>
  <si>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</si>
  <si>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</si>
  <si>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</si>
  <si>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</si>
  <si>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</si>
  <si>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</si>
  <si>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</si>
  <si>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</si>
  <si>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</si>
  <si>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</si>
  <si>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</si>
  <si>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</si>
  <si>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</si>
  <si>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</si>
  <si>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</si>
  <si>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</si>
  <si>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</si>
  <si>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</si>
  <si>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</si>
  <si>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</si>
  <si>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</si>
  <si>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</si>
  <si>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</si>
  <si>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</si>
  <si>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</si>
  <si>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</si>
  <si>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</si>
  <si>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</si>
  <si>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</si>
  <si>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</si>
  <si>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</si>
  <si>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</si>
  <si>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</si>
  <si>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</si>
  <si>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</si>
  <si>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</si>
  <si>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</si>
  <si>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</si>
  <si>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</si>
  <si>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</si>
  <si>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</si>
  <si>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</si>
  <si>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</si>
  <si>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</si>
  <si>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</si>
  <si>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</si>
  <si>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</si>
  <si>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</si>
  <si>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</si>
  <si>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</si>
  <si>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</si>
  <si>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</si>
  <si>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</si>
  <si>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</si>
  <si>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</si>
  <si>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</si>
  <si>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</si>
  <si>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</si>
  <si>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</si>
  <si>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</si>
  <si>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</si>
  <si>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</si>
  <si>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</si>
  <si>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</si>
  <si>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</si>
  <si>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</si>
  <si>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</si>
  <si>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</si>
  <si>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</si>
  <si>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</si>
  <si>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</si>
  <si>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</si>
  <si>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</si>
  <si>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</si>
  <si>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</si>
  <si>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</si>
  <si>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</si>
  <si>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</si>
  <si>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</si>
  <si>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</si>
  <si>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</si>
  <si>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</si>
  <si>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</si>
  <si>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</si>
  <si>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</si>
  <si>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</si>
  <si>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</si>
  <si>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</si>
  <si>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</si>
  <si>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</si>
  <si>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</si>
  <si>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</si>
  <si>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</si>
  <si>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</si>
  <si>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</si>
  <si>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</si>
  <si>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</si>
  <si>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</si>
  <si>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</si>
  <si>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</si>
  <si>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</si>
  <si>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</si>
  <si>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</si>
  <si>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</si>
  <si>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</si>
  <si>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</si>
  <si>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</si>
  <si>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</si>
  <si>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</si>
  <si>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</si>
  <si>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</si>
  <si>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</si>
  <si>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</si>
  <si>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</si>
  <si>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</si>
  <si>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</si>
  <si>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</si>
  <si>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</si>
  <si>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</si>
  <si>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</si>
  <si>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</si>
  <si>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</si>
  <si>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</si>
  <si>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</si>
  <si>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</si>
  <si>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</si>
  <si>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</si>
  <si>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</si>
  <si>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</si>
  <si>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</si>
  <si>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</si>
  <si>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</si>
  <si>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</si>
  <si>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</si>
  <si>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</si>
  <si>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</si>
  <si>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</si>
  <si>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</si>
  <si>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</si>
  <si>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</si>
  <si>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</si>
  <si>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</si>
  <si>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</si>
  <si>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</si>
  <si>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</si>
  <si>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</si>
  <si>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</si>
  <si>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</si>
  <si>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</si>
  <si>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</si>
  <si>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</si>
  <si>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</si>
  <si>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</si>
  <si>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</si>
  <si>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</si>
  <si>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</si>
  <si>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</si>
  <si>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</si>
  <si>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</si>
  <si>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</si>
  <si>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</si>
  <si>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</si>
  <si>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</si>
  <si>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</si>
  <si>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</si>
  <si>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</si>
  <si>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</si>
  <si>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</si>
  <si>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</si>
  <si>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</si>
  <si>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</si>
  <si>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</si>
  <si>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</si>
  <si>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</si>
  <si>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</si>
  <si>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</si>
  <si>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</si>
  <si>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</si>
  <si>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</si>
  <si>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</si>
  <si>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</si>
  <si>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</si>
  <si>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</si>
  <si>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</si>
  <si>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</si>
  <si>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</si>
  <si>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</si>
  <si>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</si>
  <si>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</si>
  <si>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</si>
  <si>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</si>
  <si>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</si>
  <si>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</si>
  <si>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</si>
  <si>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</si>
  <si>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</si>
  <si>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</si>
  <si>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</si>
  <si>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</si>
  <si>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</si>
  <si>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</si>
  <si>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</si>
  <si>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</si>
  <si>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</si>
  <si>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</si>
  <si>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</si>
  <si>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</si>
  <si>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</si>
  <si>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</si>
  <si>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</si>
  <si>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</si>
  <si>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</si>
  <si>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</si>
  <si>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</si>
  <si>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</si>
  <si>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</si>
  <si>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</si>
  <si>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</si>
  <si>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</si>
  <si>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</si>
  <si>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</si>
  <si>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</si>
  <si>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</si>
  <si>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</si>
  <si>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</si>
  <si>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</si>
  <si>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</si>
  <si>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</si>
  <si>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</si>
  <si>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</si>
  <si>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</si>
  <si>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</si>
  <si>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</si>
  <si>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</si>
  <si>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</si>
  <si>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</si>
  <si>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</si>
  <si>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</si>
  <si>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</si>
  <si>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</si>
  <si>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</si>
  <si>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</si>
  <si>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</si>
  <si>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</si>
  <si>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</si>
  <si>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</si>
  <si>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</si>
  <si>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</si>
  <si>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</si>
  <si>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</si>
  <si>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</si>
  <si>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</si>
  <si>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</si>
  <si>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</si>
  <si>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</si>
  <si>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</si>
  <si>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</si>
  <si>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</si>
  <si>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</si>
  <si>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</si>
  <si>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</si>
  <si>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</si>
  <si>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</si>
  <si>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</si>
  <si>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</si>
  <si>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</si>
  <si>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</si>
  <si>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</si>
  <si>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</si>
  <si>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</si>
  <si>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</si>
  <si>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</si>
  <si>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</si>
  <si>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</si>
  <si>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</si>
  <si>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</si>
  <si>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</si>
  <si>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</si>
  <si>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</si>
  <si>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</si>
  <si>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</si>
  <si>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</si>
  <si>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</si>
  <si>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</si>
  <si>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</si>
  <si>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</si>
  <si>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</si>
  <si>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</si>
  <si>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</si>
  <si>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</si>
  <si>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</si>
  <si>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</si>
  <si>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</si>
  <si>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</si>
  <si>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</si>
  <si>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</si>
  <si>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</si>
  <si>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</si>
  <si>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</si>
  <si>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</si>
  <si>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</si>
  <si>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</si>
  <si>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</si>
  <si>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</si>
  <si>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</si>
  <si>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</si>
  <si>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</si>
  <si>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</si>
  <si>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</si>
  <si>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</si>
  <si>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</si>
  <si>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</si>
  <si>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</si>
  <si>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</si>
  <si>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</si>
  <si>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</si>
  <si>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</si>
  <si>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</si>
  <si>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</si>
  <si>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</si>
  <si>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</si>
  <si>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</si>
  <si>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</si>
  <si>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</si>
  <si>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</si>
  <si>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</si>
  <si>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</si>
  <si>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</si>
  <si>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</si>
  <si>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</si>
  <si>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</si>
  <si>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</si>
  <si>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</si>
  <si>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</si>
  <si>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</si>
  <si>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</si>
  <si>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</si>
  <si>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</si>
  <si>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</si>
  <si>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</si>
  <si>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</si>
  <si>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</si>
  <si>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</si>
  <si>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</si>
  <si>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</si>
  <si>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</si>
  <si>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</si>
  <si>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</si>
  <si>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</si>
  <si>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</si>
  <si>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</si>
  <si>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</si>
  <si>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</si>
  <si>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</si>
  <si>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</si>
  <si>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</si>
  <si>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</si>
  <si>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</si>
  <si>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</si>
  <si>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</si>
  <si>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</si>
  <si>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</si>
  <si>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</si>
  <si>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</si>
  <si>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</si>
  <si>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</si>
  <si>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</si>
  <si>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</si>
  <si>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</si>
  <si>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</si>
  <si>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</si>
  <si>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</si>
  <si>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</si>
  <si>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</si>
  <si>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</si>
  <si>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</si>
  <si>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</si>
  <si>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</si>
  <si>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</si>
  <si>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</si>
  <si>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</si>
  <si>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</si>
  <si>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</si>
  <si>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</si>
  <si>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</si>
  <si>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</si>
  <si>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</si>
  <si>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</si>
  <si>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</si>
  <si>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</si>
  <si>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</si>
  <si>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</si>
  <si>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</si>
  <si>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</si>
  <si>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</si>
  <si>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</si>
  <si>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</si>
  <si>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</si>
  <si>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</si>
  <si>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</si>
  <si>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</si>
  <si>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</si>
  <si>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</si>
  <si>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</si>
  <si>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</si>
  <si>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</si>
  <si>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</si>
  <si>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</si>
  <si>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</si>
  <si>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</si>
  <si>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</si>
  <si>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</si>
  <si>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</si>
  <si>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</si>
  <si>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</si>
  <si>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</si>
  <si>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</si>
  <si>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</si>
  <si>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</si>
  <si>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</si>
  <si>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</si>
  <si>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</si>
  <si>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</si>
  <si>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</si>
  <si>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</si>
  <si>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</si>
  <si>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</si>
  <si>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</si>
  <si>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</si>
  <si>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</si>
  <si>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</si>
  <si>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</si>
  <si>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</si>
  <si>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</si>
  <si>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</si>
  <si>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</si>
  <si>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</si>
  <si>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</si>
  <si>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</si>
  <si>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</si>
  <si>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</si>
  <si>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</si>
  <si>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</si>
  <si>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</si>
  <si>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</si>
  <si>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</si>
  <si>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</si>
  <si>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</si>
  <si>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</si>
  <si>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</si>
  <si>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</si>
  <si>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</si>
  <si>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</si>
  <si>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</si>
  <si>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</si>
  <si>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</si>
  <si>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</si>
  <si>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</si>
  <si>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</si>
  <si>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</si>
  <si>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</si>
  <si>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</si>
  <si>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</si>
  <si>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</si>
  <si>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</si>
  <si>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</si>
  <si>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</si>
  <si>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</si>
  <si>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</si>
  <si>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</si>
  <si>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</si>
  <si>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</si>
  <si>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</si>
  <si>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</si>
  <si>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</si>
  <si>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</si>
  <si>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</si>
  <si>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</si>
  <si>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</si>
  <si>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</si>
  <si>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</si>
  <si>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</si>
  <si>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</si>
  <si>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</si>
  <si>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</si>
  <si>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</si>
  <si>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</si>
  <si>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</si>
  <si>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</si>
  <si>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</si>
  <si>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</si>
  <si>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</si>
  <si>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</si>
  <si>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</si>
  <si>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</si>
  <si>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</si>
  <si>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</si>
  <si>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</si>
  <si>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</si>
  <si>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</si>
  <si>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</si>
  <si>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</si>
  <si>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</si>
  <si>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</si>
  <si>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</si>
  <si>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</si>
  <si>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</si>
  <si>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</si>
  <si>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</si>
  <si>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</si>
  <si>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</si>
  <si>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</si>
  <si>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</si>
  <si>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</si>
  <si>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</si>
  <si>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</si>
  <si>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</si>
  <si>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</si>
  <si>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</si>
  <si>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</si>
  <si>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</si>
  <si>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</si>
  <si>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</si>
  <si>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</si>
  <si>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</si>
  <si>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</si>
  <si>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</si>
  <si>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</si>
  <si>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</si>
  <si>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</si>
  <si>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</si>
  <si>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</si>
  <si>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</si>
  <si>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</si>
  <si>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</si>
  <si>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</si>
  <si>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</si>
  <si>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</si>
  <si>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</si>
  <si>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</si>
  <si>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</si>
  <si>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</si>
  <si>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</si>
  <si>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</si>
  <si>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</si>
  <si>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</si>
  <si>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</si>
  <si>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</si>
  <si>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</si>
  <si>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</si>
  <si>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</si>
  <si>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</si>
  <si>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</si>
  <si>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</si>
  <si>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</si>
  <si>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</si>
  <si>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</si>
  <si>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</si>
  <si>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</si>
  <si>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</si>
  <si>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</si>
  <si>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</si>
  <si>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</si>
  <si>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</si>
  <si>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</si>
  <si>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</si>
  <si>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</si>
  <si>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</si>
  <si>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</si>
  <si>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</si>
  <si>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</si>
  <si>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</si>
  <si>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</si>
  <si>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</si>
  <si>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</si>
  <si>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</si>
  <si>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</si>
  <si>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</si>
  <si>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</si>
  <si>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</si>
  <si>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</si>
  <si>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</si>
  <si>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</si>
  <si>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</si>
  <si>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</si>
  <si>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</si>
  <si>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</si>
  <si>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</si>
  <si>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</si>
  <si>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</si>
  <si>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</si>
  <si>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</si>
  <si>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</si>
  <si>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</si>
  <si>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</si>
  <si>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</si>
  <si>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</si>
  <si>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</si>
  <si>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</si>
  <si>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</si>
  <si>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</si>
  <si>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</si>
  <si>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</si>
  <si>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</si>
  <si>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</si>
  <si>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</si>
  <si>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</si>
  <si>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</si>
  <si>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</si>
  <si>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</si>
  <si>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</si>
  <si>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</si>
  <si>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</si>
  <si>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</si>
  <si>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</si>
  <si>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</si>
  <si>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</si>
  <si>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</si>
  <si>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</si>
  <si>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</si>
  <si>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</si>
  <si>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</si>
  <si>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</si>
  <si>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</si>
  <si>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</si>
  <si>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</si>
  <si>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</si>
  <si>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</si>
  <si>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</si>
  <si>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</si>
  <si>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</si>
  <si>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</si>
  <si>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</si>
  <si>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</si>
  <si>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</si>
  <si>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</si>
  <si>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</si>
  <si>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</si>
  <si>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</si>
  <si>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</si>
  <si>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</si>
  <si>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</si>
  <si>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</si>
  <si>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</si>
  <si>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</si>
  <si>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</si>
  <si>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</si>
  <si>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</si>
  <si>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</si>
  <si>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</si>
  <si>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</si>
  <si>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</si>
  <si>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</si>
  <si>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</si>
  <si>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</si>
  <si>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</si>
  <si>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</si>
  <si>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</si>
  <si>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</si>
  <si>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</si>
  <si>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</si>
  <si>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</si>
  <si>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</si>
  <si>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</si>
  <si>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</si>
  <si>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</si>
  <si>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</si>
  <si>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</si>
  <si>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</si>
  <si>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</si>
  <si>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</si>
  <si>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</si>
  <si>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</si>
  <si>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</si>
  <si>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</si>
  <si>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</si>
  <si>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</si>
  <si>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</si>
  <si>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</si>
  <si>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</si>
  <si>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</si>
  <si>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</si>
  <si>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</si>
  <si>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</si>
  <si>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</si>
  <si>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</si>
  <si>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</si>
  <si>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</si>
  <si>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</si>
  <si>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</si>
  <si>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</si>
  <si>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</si>
  <si>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</si>
  <si>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</si>
  <si>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</si>
  <si>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</si>
  <si>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</si>
  <si>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</si>
  <si>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</si>
  <si>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</si>
  <si>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</si>
  <si>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</si>
  <si>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</si>
  <si>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</si>
  <si>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</si>
  <si>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</si>
  <si>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</si>
  <si>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</si>
  <si>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</si>
  <si>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</si>
  <si>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</si>
  <si>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</si>
  <si>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</si>
  <si>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</si>
  <si>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</si>
  <si>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</si>
  <si>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</si>
  <si>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</si>
  <si>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</si>
  <si>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</si>
  <si>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</si>
  <si>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</si>
  <si>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</si>
  <si>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</si>
  <si>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</si>
  <si>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</si>
  <si>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</si>
  <si>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</si>
  <si>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</si>
  <si>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</si>
  <si>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</si>
  <si>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</si>
  <si>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</si>
  <si>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</si>
  <si>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</si>
  <si>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</si>
  <si>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</si>
  <si>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</si>
  <si>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</si>
  <si>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</si>
  <si>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</si>
  <si>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</si>
  <si>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</si>
  <si>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</si>
  <si>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</si>
  <si>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</si>
  <si>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</si>
  <si>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</si>
  <si>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</si>
  <si>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</si>
  <si>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</si>
  <si>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</si>
  <si>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</si>
  <si>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</si>
  <si>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</si>
  <si>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</si>
  <si>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</si>
  <si>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</si>
  <si>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</si>
  <si>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</si>
  <si>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</si>
  <si>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</si>
  <si>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</si>
  <si>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</si>
  <si>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</si>
  <si>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</si>
  <si>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</si>
  <si>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</si>
  <si>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</si>
  <si>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</si>
  <si>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</si>
  <si>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</si>
  <si>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</si>
  <si>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</si>
  <si>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</si>
  <si>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</si>
  <si>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</si>
  <si>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</si>
  <si>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</si>
  <si>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</si>
  <si>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</si>
  <si>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</si>
  <si>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</si>
  <si>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</si>
  <si>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</si>
  <si>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</si>
  <si>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</si>
  <si>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</si>
  <si>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</si>
  <si>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</si>
  <si>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</si>
  <si>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</si>
  <si>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</si>
  <si>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</si>
  <si>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</si>
  <si>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</si>
  <si>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</si>
  <si>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</si>
  <si>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</si>
  <si>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</si>
  <si>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</si>
  <si>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</si>
  <si>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</si>
  <si>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</si>
  <si>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</si>
  <si>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</si>
  <si>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</si>
  <si>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</si>
  <si>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</si>
  <si>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</si>
  <si>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</si>
  <si>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</si>
  <si>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</si>
  <si>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</si>
  <si>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</si>
  <si>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</si>
  <si>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</si>
  <si>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</si>
  <si>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</si>
  <si>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</si>
  <si>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</si>
  <si>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</si>
  <si>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</si>
  <si>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</si>
  <si>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</si>
  <si>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</si>
  <si>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</si>
  <si>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</si>
  <si>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</si>
  <si>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</si>
  <si>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</si>
  <si>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</si>
  <si>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</si>
  <si>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</si>
  <si>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</si>
  <si>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</si>
  <si>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</si>
  <si>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</si>
  <si>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</si>
  <si>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</si>
  <si>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</si>
  <si>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</si>
  <si>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</si>
  <si>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</si>
  <si>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</si>
  <si>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</si>
  <si>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</si>
  <si>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</si>
  <si>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</si>
  <si>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</si>
  <si>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</si>
  <si>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</si>
  <si>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</si>
  <si>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</si>
  <si>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</si>
  <si>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</si>
  <si>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</si>
  <si>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</si>
  <si>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</si>
  <si>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</si>
  <si>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</si>
  <si>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</si>
  <si>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</si>
  <si>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</si>
  <si>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</si>
  <si>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</si>
  <si>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</si>
  <si>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</si>
  <si>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</si>
  <si>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</si>
  <si>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</si>
  <si>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</si>
  <si>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</si>
  <si>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</si>
  <si>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</si>
  <si>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</si>
  <si>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</si>
  <si>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</si>
  <si>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</si>
  <si>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</si>
  <si>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</si>
  <si>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</si>
  <si>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</si>
  <si>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</si>
  <si>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</si>
  <si>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</si>
  <si>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</si>
  <si>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</si>
  <si>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</si>
  <si>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</si>
  <si>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</si>
  <si>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</si>
  <si>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</si>
  <si>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</si>
  <si>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</si>
  <si>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</si>
  <si>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</si>
  <si>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</si>
  <si>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</si>
  <si>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</si>
  <si>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</si>
  <si>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</si>
  <si>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</si>
  <si>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</si>
  <si>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</si>
  <si>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</si>
  <si>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</si>
  <si>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</si>
  <si>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</si>
  <si>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</si>
  <si>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</si>
  <si>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</si>
  <si>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</si>
  <si>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</si>
  <si>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</si>
  <si>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</si>
  <si>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</si>
  <si>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</si>
  <si>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</si>
  <si>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</si>
  <si>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</si>
  <si>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</si>
  <si>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</si>
  <si>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</si>
  <si>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</si>
  <si>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</si>
  <si>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</si>
  <si>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</si>
  <si>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</si>
  <si>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</si>
  <si>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</si>
  <si>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</si>
  <si>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</si>
  <si>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</si>
  <si>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</si>
  <si>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</si>
  <si>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</si>
  <si>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</si>
  <si>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</si>
  <si>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</si>
  <si>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</si>
  <si>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</si>
  <si>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</si>
  <si>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</si>
  <si>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</si>
  <si>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</si>
  <si>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</si>
  <si>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</si>
  <si>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</si>
  <si>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</si>
  <si>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</si>
  <si>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</si>
  <si>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</si>
  <si>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</si>
  <si>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</si>
  <si>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</si>
  <si>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</si>
  <si>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</si>
  <si>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</si>
  <si>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</si>
  <si>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</si>
  <si>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</si>
  <si>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</si>
  <si>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</si>
  <si>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</si>
  <si>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</si>
  <si>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</si>
  <si>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</si>
  <si>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</si>
  <si>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</si>
  <si>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</si>
  <si>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</si>
  <si>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</si>
  <si>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</si>
  <si>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</si>
  <si>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</si>
  <si>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</si>
  <si>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</si>
  <si>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</si>
  <si>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</si>
  <si>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</si>
  <si>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</si>
  <si>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</si>
  <si>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</si>
  <si>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</si>
  <si>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</si>
  <si>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</si>
  <si>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</si>
  <si>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</si>
  <si>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</si>
  <si>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</si>
  <si>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</si>
  <si>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</si>
  <si>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</si>
  <si>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</si>
  <si>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</si>
  <si>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</si>
  <si>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</si>
  <si>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</si>
  <si>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</si>
  <si>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</si>
  <si>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</si>
  <si>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</si>
  <si>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</si>
  <si>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</si>
  <si>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</si>
  <si>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</si>
  <si>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</si>
  <si>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</si>
  <si>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</si>
  <si>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</si>
  <si>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</si>
  <si>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</si>
  <si>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</si>
  <si>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</si>
  <si>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</si>
  <si>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</si>
  <si>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</si>
  <si>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</si>
  <si>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</si>
  <si>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</si>
  <si>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</si>
  <si>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</si>
  <si>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</si>
  <si>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</si>
  <si>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</si>
  <si>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</si>
  <si>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</si>
  <si>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</si>
  <si>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</si>
  <si>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</si>
  <si>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</si>
  <si>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</si>
  <si>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</si>
  <si>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</si>
  <si>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</si>
  <si>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</si>
  <si>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</si>
  <si>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</si>
  <si>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</si>
  <si>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</si>
  <si>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</si>
  <si>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</si>
  <si>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</si>
  <si>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</si>
  <si>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</si>
  <si>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</si>
  <si>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</si>
  <si>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</si>
  <si>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</si>
  <si>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</si>
  <si>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</si>
  <si>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</si>
  <si>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</si>
  <si>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</si>
  <si>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</si>
  <si>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</si>
  <si>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</si>
  <si>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</si>
  <si>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</si>
  <si>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</si>
  <si>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</si>
  <si>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</si>
  <si>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</si>
  <si>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</si>
  <si>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</si>
  <si>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</si>
  <si>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</si>
  <si>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</si>
  <si>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</si>
  <si>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</si>
  <si>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</si>
  <si>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</si>
  <si>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</si>
  <si>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</si>
  <si>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</si>
  <si>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</si>
  <si>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</si>
  <si>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</si>
  <si>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</si>
  <si>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</si>
  <si>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</si>
  <si>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</si>
  <si>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</si>
  <si>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</si>
  <si>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</si>
  <si>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</si>
  <si>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</si>
  <si>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</si>
  <si>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</si>
  <si>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</si>
  <si>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</si>
  <si>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</si>
  <si>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</si>
  <si>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</si>
  <si>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</si>
  <si>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</si>
  <si>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</si>
  <si>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</si>
  <si>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</si>
  <si>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</si>
  <si>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</si>
  <si>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</si>
  <si>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</si>
  <si>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</si>
  <si>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</si>
  <si>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</si>
  <si>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</si>
  <si>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</si>
  <si>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</si>
  <si>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</si>
  <si>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</si>
  <si>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</si>
  <si>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</si>
  <si>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</si>
  <si>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</si>
  <si>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</si>
  <si>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</si>
  <si>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</si>
  <si>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</si>
  <si>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</si>
  <si>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</si>
  <si>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</si>
  <si>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</si>
  <si>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</si>
  <si>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</si>
  <si>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</si>
  <si>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</si>
  <si>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</si>
  <si>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</si>
  <si>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</si>
  <si>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</si>
  <si>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</si>
  <si>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</si>
  <si>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</si>
  <si>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</si>
  <si>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</si>
  <si>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</si>
  <si>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</si>
  <si>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</si>
  <si>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</si>
  <si>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</si>
  <si>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</si>
  <si>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</si>
  <si>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</si>
  <si>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</si>
  <si>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</si>
  <si>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</si>
  <si>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</si>
  <si>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</si>
  <si>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</si>
  <si>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</si>
  <si>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</si>
  <si>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</si>
  <si>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</si>
  <si>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</si>
  <si>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</si>
  <si>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</si>
  <si>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</si>
  <si>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</si>
  <si>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</si>
  <si>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</si>
  <si>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</si>
  <si>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</si>
  <si>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</si>
  <si>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</si>
  <si>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</si>
  <si>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</si>
  <si>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</si>
  <si>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</si>
  <si>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</si>
  <si>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</si>
  <si>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</si>
  <si>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</si>
  <si>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</si>
  <si>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</si>
  <si>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</si>
  <si>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</si>
  <si>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</si>
  <si>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</si>
  <si>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</si>
  <si>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</si>
  <si>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</si>
  <si>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</si>
  <si>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</si>
  <si>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</si>
  <si>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</si>
  <si>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</si>
  <si>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</si>
  <si>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</si>
  <si>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</si>
  <si>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</si>
  <si>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</si>
  <si>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</si>
  <si>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</si>
  <si>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</si>
  <si>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</si>
  <si>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</si>
  <si>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</si>
  <si>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</si>
  <si>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</si>
  <si>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</si>
  <si>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</si>
  <si>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</si>
  <si>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</si>
  <si>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</si>
  <si>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</si>
  <si>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</si>
  <si>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</si>
  <si>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</si>
  <si>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</si>
  <si>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</si>
  <si>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</si>
  <si>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</si>
  <si>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</si>
  <si>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</si>
  <si>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</si>
  <si>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</si>
  <si>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</si>
  <si>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</si>
  <si>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</si>
  <si>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</si>
  <si>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</si>
  <si>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</si>
  <si>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</si>
  <si>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</si>
  <si>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</si>
  <si>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</si>
  <si>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</si>
  <si>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</si>
  <si>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</si>
  <si>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</si>
  <si>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</si>
  <si>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</si>
  <si>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</si>
  <si>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</si>
  <si>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</si>
  <si>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</si>
  <si>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</si>
  <si>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</si>
  <si>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</si>
  <si>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</si>
  <si>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</si>
  <si>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</si>
  <si>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</si>
  <si>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</si>
  <si>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</si>
  <si>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</si>
  <si>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</si>
  <si>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</si>
  <si>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</si>
  <si>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</si>
  <si>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</si>
  <si>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</si>
  <si>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</si>
  <si>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</si>
  <si>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</si>
  <si>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</si>
  <si>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</si>
  <si>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</si>
  <si>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</si>
  <si>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</si>
  <si>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</si>
  <si>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</si>
  <si>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</si>
  <si>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</si>
  <si>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</si>
  <si>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</si>
  <si>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</si>
  <si>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</si>
  <si>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</si>
  <si>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</si>
  <si>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</si>
  <si>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</si>
  <si>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</si>
  <si>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</si>
  <si>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</si>
  <si>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</si>
  <si>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</si>
  <si>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</si>
  <si>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</si>
  <si>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</si>
  <si>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</si>
  <si>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</si>
  <si>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</si>
  <si>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</si>
  <si>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</si>
  <si>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</si>
  <si>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</si>
  <si>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</si>
  <si>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</si>
  <si>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</si>
  <si>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</si>
  <si>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</si>
  <si>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</si>
  <si>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</si>
  <si>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</si>
  <si>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</si>
  <si>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</si>
  <si>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</si>
  <si>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</si>
  <si>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</si>
  <si>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</si>
  <si>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</si>
  <si>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</si>
  <si>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</si>
  <si>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</si>
  <si>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</si>
  <si>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</si>
  <si>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</si>
  <si>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</si>
  <si>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</si>
  <si>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</si>
  <si>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</si>
  <si>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</si>
  <si>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</si>
  <si>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</si>
  <si>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</si>
  <si>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</si>
  <si>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</si>
  <si>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</si>
  <si>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</si>
  <si>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</si>
  <si>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</si>
  <si>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</si>
  <si>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</si>
  <si>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</si>
  <si>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</si>
  <si>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</si>
  <si>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</si>
  <si>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</si>
  <si>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</si>
  <si>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</si>
  <si>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</si>
  <si>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</si>
  <si>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</si>
  <si>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</si>
  <si>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</si>
  <si>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</si>
  <si>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</si>
  <si>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</si>
  <si>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</si>
  <si>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</si>
  <si>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</si>
  <si>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</si>
  <si>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</si>
  <si>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</si>
  <si>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</si>
  <si>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</si>
  <si>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</si>
  <si>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</si>
  <si>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</si>
  <si>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</si>
  <si>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</si>
  <si>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</si>
  <si>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</si>
  <si>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</si>
  <si>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</si>
  <si>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</si>
  <si>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</si>
  <si>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</si>
  <si>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</si>
  <si>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</si>
  <si>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</si>
  <si>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</si>
  <si>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</si>
  <si>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</si>
  <si>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</si>
  <si>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</si>
  <si>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</si>
  <si>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</si>
  <si>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</si>
  <si>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</si>
  <si>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</si>
  <si>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</si>
  <si>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</si>
  <si>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</si>
  <si>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</si>
  <si>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</si>
  <si>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</si>
  <si>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</si>
  <si>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</si>
  <si>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</si>
  <si>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</si>
  <si>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</si>
  <si>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</si>
  <si>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</si>
  <si>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</si>
  <si>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</si>
  <si>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</si>
  <si>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</si>
  <si>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</si>
  <si>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</si>
  <si>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</si>
  <si>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</si>
  <si>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</si>
  <si>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</si>
  <si>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</si>
  <si>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</si>
  <si>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</si>
  <si>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</si>
  <si>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</si>
  <si>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</si>
  <si>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</si>
  <si>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</si>
  <si>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</si>
  <si>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</si>
  <si>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</si>
  <si>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</si>
  <si>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</si>
  <si>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</si>
  <si>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</si>
  <si>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</si>
  <si>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</si>
  <si>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</si>
  <si>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</si>
  <si>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</si>
  <si>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</si>
  <si>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</si>
  <si>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</si>
  <si>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</si>
  <si>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</si>
  <si>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</si>
  <si>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</si>
  <si>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</si>
  <si>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</si>
  <si>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</si>
  <si>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</si>
  <si>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</si>
  <si>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</si>
  <si>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</si>
  <si>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</si>
  <si>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</si>
  <si>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</si>
  <si>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</si>
  <si>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</si>
  <si>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</si>
  <si>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</si>
  <si>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</si>
  <si>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</si>
  <si>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</si>
  <si>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</si>
  <si>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</si>
  <si>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</si>
  <si>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</si>
  <si>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</si>
  <si>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</si>
  <si>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</si>
  <si>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</si>
  <si>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</si>
  <si>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</si>
  <si>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</si>
  <si>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</si>
  <si>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</si>
  <si>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</si>
  <si>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</si>
  <si>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</si>
  <si>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</si>
  <si>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</si>
  <si>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</si>
  <si>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</si>
  <si>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</si>
  <si>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</si>
  <si>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</si>
  <si>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</si>
  <si>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</si>
  <si>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</si>
  <si>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</si>
  <si>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</si>
  <si>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</si>
  <si>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</si>
  <si>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</si>
  <si>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</si>
  <si>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</si>
  <si>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</si>
  <si>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</si>
  <si>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</si>
  <si>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</si>
  <si>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</si>
  <si>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</si>
  <si>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</si>
  <si>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</si>
  <si>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</si>
  <si>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</si>
  <si>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</si>
  <si>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</si>
  <si>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</si>
  <si>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</si>
  <si>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</si>
  <si>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</si>
  <si>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</si>
  <si>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</si>
  <si>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</si>
  <si>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</si>
  <si>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</si>
  <si>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</si>
  <si>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</si>
  <si>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</si>
  <si>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</si>
  <si>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</si>
  <si>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</si>
  <si>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</si>
  <si>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</si>
  <si>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</si>
  <si>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</si>
  <si>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</si>
  <si>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</si>
  <si>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</si>
  <si>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</si>
  <si>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</si>
  <si>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</si>
  <si>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</si>
  <si>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</si>
  <si>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</si>
  <si>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</si>
  <si>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</si>
  <si>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</si>
  <si>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</si>
  <si>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</si>
  <si>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</si>
  <si>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</si>
  <si>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</si>
  <si>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</si>
  <si>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</si>
  <si>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</si>
  <si>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</si>
  <si>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</si>
  <si>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</si>
  <si>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</si>
  <si>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</si>
  <si>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</si>
  <si>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</si>
  <si>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</si>
  <si>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</si>
  <si>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</si>
  <si>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</si>
  <si>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</si>
  <si>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</si>
  <si>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</si>
  <si>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</si>
  <si>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</si>
  <si>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</si>
  <si>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</si>
  <si>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</si>
  <si>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</si>
  <si>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</si>
  <si>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</si>
  <si>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</si>
  <si>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</si>
  <si>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</si>
  <si>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</si>
  <si>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</si>
  <si>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</si>
  <si>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</si>
  <si>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</si>
  <si>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</si>
  <si>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</si>
  <si>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</si>
  <si>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</si>
  <si>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</si>
  <si>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</si>
  <si>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</si>
  <si>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</si>
  <si>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</si>
  <si>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</si>
  <si>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</si>
  <si>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</si>
  <si>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</si>
  <si>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</si>
  <si>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</si>
  <si>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</si>
  <si>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</si>
  <si>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</si>
  <si>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</si>
  <si>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</si>
  <si>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</si>
  <si>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</si>
  <si>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</si>
  <si>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</si>
  <si>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</si>
  <si>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</si>
  <si>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</si>
  <si>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</si>
  <si>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</si>
  <si>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</si>
  <si>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</si>
  <si>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</si>
  <si>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</si>
  <si>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</si>
  <si>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</si>
  <si>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</si>
  <si>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</si>
  <si>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</si>
  <si>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</si>
  <si>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</si>
  <si>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</si>
  <si>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</si>
  <si>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</si>
  <si>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</si>
  <si>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</si>
  <si>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</si>
  <si>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</si>
  <si>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</si>
  <si>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</si>
  <si>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</si>
  <si>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</si>
  <si>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</si>
  <si>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</si>
  <si>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</si>
  <si>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</si>
  <si>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</si>
  <si>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</si>
  <si>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</si>
  <si>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</si>
  <si>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</si>
  <si>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</si>
  <si>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</si>
  <si>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</si>
  <si>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</si>
  <si>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</si>
  <si>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</si>
  <si>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</si>
  <si>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</si>
  <si>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</si>
  <si>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</si>
  <si>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</si>
  <si>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</si>
  <si>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</si>
  <si>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</si>
  <si>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</si>
  <si>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</si>
  <si>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</si>
  <si>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</si>
  <si>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</si>
  <si>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</si>
  <si>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</si>
  <si>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</si>
  <si>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</si>
  <si>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</si>
  <si>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</si>
  <si>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</si>
  <si>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</si>
  <si>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</si>
  <si>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</si>
  <si>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</si>
  <si>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</si>
  <si>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</si>
  <si>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</si>
  <si>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</si>
  <si>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</si>
  <si>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</si>
  <si>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</si>
  <si>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</si>
  <si>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</si>
  <si>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</si>
  <si>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</si>
  <si>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</si>
  <si>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</si>
  <si>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</si>
  <si>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</si>
  <si>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</si>
  <si>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</si>
  <si>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</si>
  <si>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</si>
  <si>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</si>
  <si>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</si>
  <si>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</si>
  <si>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</si>
  <si>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</si>
  <si>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</si>
  <si>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</si>
  <si>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</si>
  <si>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</si>
  <si>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</si>
  <si>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</si>
  <si>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</si>
  <si>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</si>
  <si>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</si>
  <si>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</si>
  <si>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</si>
  <si>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</si>
  <si>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</si>
  <si>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</si>
  <si>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</si>
  <si>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</si>
  <si>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</si>
  <si>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</si>
  <si>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</si>
  <si>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</si>
  <si>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</si>
  <si>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</si>
  <si>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</si>
  <si>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</si>
  <si>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</si>
  <si>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</si>
  <si>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</si>
  <si>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</si>
  <si>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</si>
  <si>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</si>
  <si>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</si>
  <si>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</si>
  <si>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</si>
  <si>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</si>
  <si>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</si>
  <si>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</si>
  <si>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</si>
  <si>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</si>
  <si>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</si>
  <si>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</si>
  <si>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</si>
  <si>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</si>
  <si>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</si>
  <si>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</si>
  <si>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</si>
  <si>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</si>
  <si>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</si>
  <si>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</si>
  <si>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</si>
  <si>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</si>
  <si>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</si>
  <si>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</si>
  <si>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</si>
  <si>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</si>
  <si>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</si>
  <si>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</si>
  <si>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</si>
  <si>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</si>
  <si>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</si>
  <si>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</si>
  <si>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</si>
  <si>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</si>
  <si>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</si>
  <si>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</si>
  <si>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</si>
  <si>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</si>
  <si>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</si>
  <si>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</si>
  <si>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</si>
  <si>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</si>
  <si>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</si>
  <si>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</si>
  <si>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</si>
  <si>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</si>
  <si>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</si>
  <si>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</si>
  <si>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</si>
  <si>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</si>
  <si>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</si>
  <si>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</si>
  <si>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</si>
  <si>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</si>
  <si>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</si>
  <si>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</si>
  <si>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</si>
  <si>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</si>
  <si>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</si>
  <si>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</si>
  <si>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</si>
  <si>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</si>
  <si>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</si>
  <si>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</si>
  <si>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</si>
  <si>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</si>
  <si>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</si>
  <si>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</si>
  <si>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</si>
  <si>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</si>
  <si>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</si>
  <si>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</si>
  <si>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</si>
  <si>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</si>
  <si>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</si>
  <si>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</si>
  <si>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</si>
  <si>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</si>
  <si>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</si>
  <si>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</si>
  <si>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</si>
  <si>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</si>
  <si>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</si>
  <si>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</si>
  <si>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</si>
  <si>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</si>
  <si>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</si>
  <si>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</si>
  <si>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</si>
  <si>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</si>
  <si>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</si>
  <si>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</si>
  <si>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</si>
  <si>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</si>
  <si>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</si>
  <si>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</si>
  <si>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</si>
  <si>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</si>
  <si>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</si>
  <si>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</si>
  <si>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</si>
  <si>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</si>
  <si>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</si>
  <si>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</si>
  <si>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</si>
  <si>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</si>
  <si>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</si>
  <si>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</si>
  <si>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</si>
  <si>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</si>
  <si>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</si>
  <si>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</si>
  <si>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</si>
  <si>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</si>
  <si>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</si>
  <si>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</si>
  <si>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</si>
  <si>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</si>
  <si>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</si>
  <si>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</si>
  <si>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</si>
  <si>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</si>
  <si>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</si>
  <si>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</si>
  <si>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</si>
  <si>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</si>
  <si>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</si>
  <si>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</si>
  <si>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</si>
  <si>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</si>
  <si>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</si>
  <si>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</si>
  <si>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</si>
  <si>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</si>
  <si>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</si>
  <si>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</si>
  <si>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</si>
  <si>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</si>
  <si>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</si>
  <si>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</si>
  <si>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</si>
  <si>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</si>
  <si>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</si>
  <si>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</si>
  <si>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</si>
  <si>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</si>
  <si>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</si>
  <si>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</si>
  <si>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</si>
  <si>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</si>
  <si>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</si>
  <si>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</si>
  <si>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</si>
  <si>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</si>
  <si>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</si>
  <si>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</si>
  <si>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</si>
  <si>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</si>
  <si>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</si>
  <si>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</si>
  <si>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</si>
  <si>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</si>
  <si>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</si>
  <si>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</si>
  <si>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</si>
  <si>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</si>
  <si>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</si>
  <si>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</si>
  <si>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</si>
  <si>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</si>
  <si>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</si>
  <si>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</si>
  <si>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</si>
  <si>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</si>
  <si>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</si>
  <si>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</si>
  <si>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</si>
  <si>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</si>
  <si>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</si>
  <si>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</si>
  <si>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</si>
  <si>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</si>
  <si>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</si>
  <si>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</si>
  <si>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</si>
  <si>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</si>
  <si>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</si>
  <si>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</si>
  <si>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</si>
  <si>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</si>
  <si>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</si>
  <si>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</si>
  <si>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</si>
  <si>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</si>
  <si>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</si>
  <si>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</si>
  <si>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</si>
  <si>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</si>
  <si>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</si>
  <si>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</si>
  <si>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</si>
  <si>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</si>
  <si>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</si>
  <si>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</si>
  <si>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</si>
  <si>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</si>
  <si>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</si>
  <si>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</si>
  <si>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</si>
  <si>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</si>
  <si>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</si>
  <si>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</si>
  <si>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</si>
  <si>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</si>
  <si>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</si>
  <si>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</si>
  <si>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</si>
  <si>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</si>
  <si>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</si>
  <si>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</si>
  <si>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</si>
  <si>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</si>
  <si>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</si>
  <si>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</si>
  <si>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</si>
  <si>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</si>
  <si>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</si>
  <si>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</si>
  <si>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</si>
  <si>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</si>
  <si>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</si>
  <si>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</si>
  <si>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</si>
  <si>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</si>
  <si>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</si>
  <si>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</si>
  <si>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</si>
  <si>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</si>
  <si>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</si>
  <si>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</si>
  <si>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</si>
  <si>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</si>
  <si>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</si>
  <si>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</si>
  <si>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</si>
  <si>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</si>
  <si>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</si>
  <si>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</si>
  <si>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</si>
  <si>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</si>
  <si>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</si>
  <si>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</si>
  <si>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</si>
  <si>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</si>
  <si>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</si>
  <si>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</si>
  <si>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</si>
  <si>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</si>
  <si>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</si>
  <si>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</si>
  <si>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</si>
  <si>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</si>
  <si>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</si>
  <si>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</si>
  <si>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</si>
  <si>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</si>
  <si>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</si>
  <si>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</si>
  <si>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</si>
  <si>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</si>
  <si>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</si>
  <si>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</si>
  <si>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</si>
  <si>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</si>
  <si>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</si>
  <si>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</si>
  <si>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</si>
  <si>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</si>
  <si>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</si>
  <si>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</si>
  <si>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</si>
  <si>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</si>
  <si>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</si>
  <si>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</si>
  <si>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</si>
  <si>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</si>
  <si>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</si>
  <si>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</si>
  <si>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</si>
  <si>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</si>
  <si>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</si>
  <si>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</si>
  <si>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</si>
  <si>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</si>
  <si>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</si>
  <si>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</si>
  <si>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</si>
  <si>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</si>
  <si>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</si>
  <si>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</si>
  <si>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</si>
  <si>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</si>
  <si>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</si>
  <si>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</si>
  <si>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</si>
  <si>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</si>
  <si>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</si>
  <si>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</si>
  <si>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</si>
  <si>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</si>
  <si>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</si>
  <si>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</si>
  <si>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</si>
  <si>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</si>
  <si>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</si>
  <si>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</si>
  <si>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</si>
  <si>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</si>
  <si>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</si>
  <si>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</si>
  <si>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</si>
  <si>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</si>
  <si>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</si>
  <si>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</si>
  <si>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</si>
  <si>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</si>
  <si>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</si>
  <si>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</si>
  <si>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</si>
  <si>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</si>
  <si>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</si>
  <si>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</si>
  <si>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</si>
  <si>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</si>
  <si>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</si>
  <si>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</si>
  <si>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</si>
  <si>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</si>
  <si>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</si>
  <si>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</si>
  <si>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</si>
  <si>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</si>
  <si>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</si>
  <si>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</si>
  <si>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</si>
  <si>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</si>
  <si>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</si>
  <si>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</si>
  <si>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</si>
  <si>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</si>
  <si>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</si>
  <si>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</si>
  <si>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</si>
  <si>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</si>
  <si>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</si>
  <si>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</si>
  <si>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</si>
  <si>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</si>
  <si>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</si>
  <si>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</si>
  <si>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</si>
  <si>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</si>
  <si>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</si>
  <si>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</si>
  <si>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</si>
  <si>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</si>
  <si>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</si>
  <si>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</si>
  <si>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</si>
  <si>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</si>
  <si>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</si>
  <si>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</si>
  <si>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</si>
  <si>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</si>
  <si>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</si>
  <si>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</si>
  <si>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</si>
  <si>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</si>
  <si>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</si>
  <si>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</si>
  <si>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</si>
  <si>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</si>
  <si>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</si>
  <si>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</si>
  <si>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</si>
  <si>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</si>
  <si>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</si>
  <si>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</si>
  <si>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</si>
  <si>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</si>
  <si>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</si>
  <si>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</si>
  <si>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</si>
  <si>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</si>
  <si>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</si>
  <si>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</si>
  <si>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</si>
  <si>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</si>
  <si>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</si>
  <si>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</si>
  <si>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</si>
  <si>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</si>
  <si>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</si>
  <si>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</si>
  <si>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</si>
  <si>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</si>
  <si>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</si>
  <si>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</si>
  <si>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</si>
  <si>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</si>
  <si>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</si>
  <si>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</si>
  <si>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</si>
  <si>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</si>
  <si>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</si>
  <si>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</si>
  <si>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</si>
  <si>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</si>
  <si>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</si>
  <si>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</si>
  <si>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</si>
  <si>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</si>
  <si>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</si>
  <si>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</si>
  <si>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</si>
  <si>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</si>
  <si>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</si>
  <si>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</si>
  <si>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</si>
  <si>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</si>
  <si>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</si>
  <si>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</si>
  <si>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</si>
  <si>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</si>
  <si>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</si>
  <si>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</si>
  <si>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</si>
  <si>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</si>
  <si>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</si>
  <si>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</si>
  <si>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</si>
  <si>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</si>
  <si>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</si>
  <si>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</si>
  <si>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</si>
  <si>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</si>
  <si>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</si>
  <si>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</si>
  <si>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</si>
  <si>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</si>
  <si>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</si>
  <si>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</si>
  <si>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</si>
  <si>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</si>
  <si>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</si>
  <si>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</si>
  <si>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</si>
  <si>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</si>
  <si>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</si>
  <si>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</si>
  <si>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</si>
  <si>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</si>
  <si>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</si>
  <si>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</si>
  <si>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</si>
  <si>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</si>
  <si>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</si>
  <si>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</si>
  <si>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</si>
  <si>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</si>
  <si>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</si>
  <si>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</si>
  <si>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</si>
  <si>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</si>
  <si>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</si>
  <si>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</si>
  <si>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</si>
  <si>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</si>
  <si>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</si>
  <si>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</si>
  <si>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</si>
  <si>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</si>
  <si>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</si>
  <si>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</si>
  <si>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</si>
  <si>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</si>
  <si>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</si>
  <si>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</si>
  <si>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</si>
  <si>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</si>
  <si>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</si>
  <si>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</si>
  <si>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</si>
  <si>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</si>
  <si>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</si>
  <si>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</si>
  <si>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</si>
  <si>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</si>
  <si>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</si>
  <si>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</si>
  <si>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</si>
  <si>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</si>
  <si>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</si>
  <si>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</si>
  <si>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</si>
  <si>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</si>
  <si>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</si>
  <si>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</si>
  <si>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</si>
  <si>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</si>
  <si>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</si>
  <si>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</si>
  <si>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</si>
  <si>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</si>
  <si>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</si>
  <si>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</si>
  <si>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</si>
  <si>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</si>
  <si>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</si>
  <si>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</si>
  <si>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</si>
  <si>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</si>
  <si>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</si>
  <si>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</si>
  <si>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</si>
  <si>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</si>
  <si>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</si>
  <si>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</si>
  <si>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</si>
  <si>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</si>
  <si>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</si>
  <si>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</si>
  <si>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</si>
  <si>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</si>
  <si>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</si>
  <si>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</si>
  <si>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</si>
  <si>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</si>
  <si>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</si>
  <si>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</si>
  <si>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</si>
  <si>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</si>
  <si>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</si>
  <si>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</si>
  <si>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</si>
  <si>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</si>
  <si>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</si>
  <si>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</si>
  <si>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</si>
  <si>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</si>
  <si>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</si>
  <si>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</si>
  <si>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</si>
  <si>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</si>
  <si>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</si>
  <si>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</si>
  <si>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</si>
  <si>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</si>
  <si>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</si>
  <si>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</si>
  <si>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</si>
  <si>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</si>
  <si>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</si>
  <si>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</si>
  <si>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</si>
  <si>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</si>
  <si>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</si>
  <si>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</si>
  <si>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</si>
  <si>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</si>
  <si>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</si>
  <si>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</si>
  <si>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</si>
  <si>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</si>
  <si>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</si>
  <si>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</si>
  <si>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</si>
  <si>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</si>
  <si>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</si>
  <si>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</si>
  <si>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</si>
  <si>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</si>
  <si>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</si>
  <si>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</si>
  <si>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</si>
  <si>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</si>
  <si>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</si>
  <si>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</si>
  <si>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</si>
  <si>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</si>
  <si>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</si>
  <si>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</si>
  <si>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</si>
  <si>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</si>
  <si>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</si>
  <si>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</si>
  <si>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</si>
  <si>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</si>
  <si>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</si>
  <si>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</si>
  <si>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</si>
  <si>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</si>
  <si>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</si>
  <si>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</si>
  <si>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</si>
  <si>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</si>
  <si>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</si>
  <si>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</si>
  <si>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</si>
  <si>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</si>
  <si>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</si>
  <si>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</si>
  <si>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</si>
  <si>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</si>
  <si>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</si>
  <si>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</si>
  <si>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</si>
  <si>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</si>
  <si>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</si>
  <si>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</si>
  <si>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</si>
  <si>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</si>
  <si>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</si>
  <si>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</si>
  <si>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</si>
  <si>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</si>
  <si>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</si>
  <si>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</si>
  <si>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</si>
  <si>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</si>
  <si>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</si>
  <si>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</si>
  <si>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</si>
  <si>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</si>
  <si>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</si>
  <si>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</si>
  <si>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</si>
  <si>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</si>
  <si>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</si>
  <si>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</si>
  <si>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</si>
  <si>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</si>
  <si>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</si>
  <si>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</si>
  <si>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</si>
  <si>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</si>
  <si>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</si>
  <si>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</si>
  <si>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</si>
  <si>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</si>
  <si>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</si>
  <si>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</si>
  <si>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</si>
  <si>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</si>
  <si>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</si>
  <si>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</si>
  <si>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</si>
  <si>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</si>
  <si>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</si>
  <si>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</si>
  <si>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</si>
  <si>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</si>
  <si>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</si>
  <si>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</si>
  <si>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</si>
  <si>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</si>
  <si>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</si>
  <si>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</si>
  <si>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</si>
  <si>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</si>
  <si>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</si>
  <si>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</si>
  <si>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</si>
  <si>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</si>
  <si>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</si>
  <si>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</si>
  <si>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</si>
  <si>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</si>
  <si>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</si>
  <si>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</si>
  <si>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</si>
  <si>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</si>
  <si>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</si>
  <si>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</si>
  <si>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</si>
  <si>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</si>
  <si>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</si>
  <si>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</si>
  <si>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</si>
  <si>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</si>
  <si>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</si>
  <si>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</si>
  <si>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</si>
  <si>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</si>
  <si>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</si>
  <si>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</si>
  <si>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</si>
  <si>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</si>
  <si>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</si>
  <si>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</si>
  <si>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</si>
  <si>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</si>
  <si>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</si>
  <si>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</si>
  <si>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</si>
  <si>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</si>
  <si>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</si>
  <si>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</si>
  <si>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</si>
  <si>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</si>
  <si>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</si>
  <si>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</si>
  <si>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</si>
  <si>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</si>
  <si>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</si>
  <si>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</si>
  <si>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</si>
  <si>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</si>
  <si>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</si>
  <si>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</si>
  <si>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</si>
  <si>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</si>
  <si>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</si>
  <si>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</si>
  <si>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</si>
  <si>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</si>
  <si>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</si>
  <si>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</si>
  <si>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</si>
  <si>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</si>
  <si>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</si>
  <si>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</si>
  <si>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</si>
  <si>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</si>
  <si>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</si>
  <si>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</si>
  <si>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</si>
  <si>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</si>
  <si>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</si>
  <si>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</si>
  <si>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</si>
  <si>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</si>
  <si>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</si>
  <si>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</si>
  <si>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</si>
  <si>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</si>
  <si>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</si>
  <si>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</si>
  <si>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</si>
  <si>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</si>
  <si>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</si>
  <si>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</si>
  <si>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</si>
  <si>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</si>
  <si>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</si>
  <si>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</si>
  <si>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</si>
  <si>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</si>
  <si>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</si>
  <si>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</si>
  <si>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</si>
  <si>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</si>
  <si>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</si>
  <si>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</si>
  <si>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</si>
  <si>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</si>
  <si>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</si>
  <si>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</si>
  <si>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</si>
  <si>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</si>
  <si>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</si>
  <si>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</si>
  <si>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</si>
  <si>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</si>
  <si>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</si>
  <si>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</si>
  <si>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</si>
  <si>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</si>
  <si>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</si>
  <si>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</si>
  <si>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</si>
  <si>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</si>
  <si>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</si>
  <si>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</si>
  <si>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</si>
  <si>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</si>
  <si>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</si>
  <si>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</si>
  <si>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</si>
  <si>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</si>
  <si>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</si>
  <si>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</si>
  <si>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</si>
  <si>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</si>
  <si>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</si>
  <si>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</si>
  <si>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</si>
  <si>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</si>
  <si>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</si>
  <si>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</si>
  <si>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</si>
  <si>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</si>
  <si>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</si>
  <si>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</si>
  <si>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</si>
  <si>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</si>
  <si>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</si>
  <si>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</si>
  <si>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</si>
  <si>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</si>
  <si>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</si>
  <si>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</si>
  <si>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</si>
  <si>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</si>
  <si>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</si>
  <si>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</si>
  <si>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</si>
  <si>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</si>
  <si>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</si>
  <si>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</si>
  <si>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</si>
  <si>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</si>
  <si>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</si>
  <si>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</si>
  <si>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</si>
  <si>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</si>
  <si>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</si>
  <si>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</si>
  <si>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</si>
  <si>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</si>
  <si>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</si>
  <si>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</si>
  <si>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</si>
  <si>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</si>
  <si>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</si>
  <si>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</si>
  <si>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</si>
  <si>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</si>
  <si>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</si>
  <si>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</si>
  <si>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</si>
  <si>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</si>
  <si>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</si>
  <si>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</si>
  <si>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</si>
  <si>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</si>
  <si>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</si>
  <si>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</si>
  <si>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</si>
  <si>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</si>
  <si>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</si>
  <si>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</si>
  <si>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</si>
  <si>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</si>
  <si>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</si>
  <si>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</si>
  <si>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</si>
  <si>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</si>
  <si>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</si>
  <si>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</si>
  <si>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</si>
  <si>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</si>
  <si>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</si>
  <si>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</si>
  <si>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</si>
  <si>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</si>
  <si>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</si>
  <si>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</si>
  <si>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</si>
  <si>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</si>
  <si>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</si>
  <si>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</si>
  <si>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</si>
  <si>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</si>
  <si>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</si>
  <si>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</si>
  <si>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</si>
  <si>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</si>
  <si>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</si>
  <si>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</si>
  <si>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</si>
  <si>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</si>
  <si>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</si>
  <si>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</si>
  <si>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</si>
  <si>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</si>
  <si>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</si>
  <si>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</si>
  <si>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</si>
  <si>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</si>
  <si>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</si>
  <si>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</si>
  <si>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</si>
  <si>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</si>
  <si>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</si>
  <si>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</si>
  <si>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</si>
  <si>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</si>
  <si>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</si>
  <si>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</si>
  <si>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</si>
  <si>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</si>
  <si>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</si>
  <si>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</si>
  <si>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</si>
  <si>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</si>
  <si>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</si>
  <si>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</si>
  <si>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</si>
  <si>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</si>
  <si>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</si>
  <si>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</si>
  <si>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</si>
  <si>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</si>
  <si>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</si>
  <si>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</si>
  <si>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</si>
  <si>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</si>
  <si>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</si>
  <si>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</si>
  <si>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</si>
  <si>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</si>
  <si>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</si>
  <si>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</si>
  <si>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</si>
  <si>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</si>
  <si>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</si>
  <si>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</si>
  <si>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</si>
  <si>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</si>
  <si>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</si>
  <si>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</si>
  <si>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</si>
  <si>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</si>
  <si>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</si>
  <si>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</si>
  <si>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</si>
  <si>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</si>
  <si>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</si>
  <si>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</si>
  <si>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</si>
  <si>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</si>
  <si>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</si>
  <si>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</si>
  <si>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</si>
  <si>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</si>
  <si>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</si>
  <si>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</si>
  <si>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</si>
  <si>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</si>
  <si>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</si>
  <si>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</si>
  <si>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</si>
  <si>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</si>
  <si>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</si>
  <si>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</si>
  <si>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</si>
  <si>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</si>
  <si>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</si>
  <si>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</si>
  <si>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</si>
  <si>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</si>
  <si>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</si>
  <si>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</si>
  <si>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</si>
  <si>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</si>
  <si>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</si>
  <si>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</si>
  <si>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</si>
  <si>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</si>
  <si>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</si>
  <si>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</si>
  <si>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</si>
  <si>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</si>
  <si>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</si>
  <si>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</si>
  <si>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</si>
  <si>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</si>
  <si>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</si>
  <si>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</si>
  <si>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</si>
  <si>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</si>
  <si>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</si>
  <si>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</si>
  <si>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</si>
  <si>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</si>
  <si>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</si>
  <si>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</si>
  <si>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</si>
  <si>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</si>
  <si>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</si>
  <si>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</si>
  <si>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</si>
  <si>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</si>
  <si>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</si>
  <si>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</si>
  <si>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</si>
  <si>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</si>
  <si>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</si>
  <si>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</si>
  <si>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</si>
  <si>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</si>
  <si>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</si>
  <si>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</si>
  <si>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</si>
  <si>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</si>
  <si>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</si>
  <si>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</si>
  <si>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</si>
  <si>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</si>
  <si>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</si>
  <si>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</si>
  <si>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</si>
  <si>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</si>
  <si>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</si>
  <si>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</si>
  <si>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</si>
  <si>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</si>
  <si>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</si>
  <si>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</si>
  <si>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</si>
  <si>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</si>
  <si>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</si>
  <si>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</si>
  <si>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</si>
  <si>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</si>
  <si>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</si>
  <si>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</si>
  <si>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</si>
  <si>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</si>
  <si>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</si>
  <si>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</si>
  <si>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</si>
  <si>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</si>
  <si>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</si>
  <si>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</si>
  <si>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</si>
  <si>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</si>
  <si>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</si>
  <si>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</si>
  <si>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</si>
  <si>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</si>
  <si>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</si>
  <si>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</si>
  <si>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</si>
  <si>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</si>
  <si>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</si>
  <si>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</si>
  <si>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</si>
  <si>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</si>
  <si>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</si>
  <si>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</si>
  <si>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</si>
  <si>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</si>
  <si>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</si>
  <si>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</si>
  <si>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</si>
  <si>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</si>
  <si>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</si>
  <si>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</si>
  <si>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</si>
  <si>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</si>
  <si>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</si>
  <si>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</si>
  <si>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</si>
  <si>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</si>
  <si>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</si>
  <si>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</si>
  <si>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</si>
  <si>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</si>
  <si>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</si>
  <si>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</si>
  <si>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</si>
  <si>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</si>
  <si>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</si>
  <si>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</si>
  <si>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</si>
  <si>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</si>
  <si>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</si>
  <si>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</si>
  <si>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</si>
  <si>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</si>
  <si>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</si>
  <si>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</si>
  <si>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</si>
  <si>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</si>
  <si>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</si>
  <si>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</si>
  <si>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</si>
  <si>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</si>
  <si>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</si>
  <si>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</si>
  <si>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</si>
  <si>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</si>
  <si>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</si>
  <si>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</si>
  <si>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</si>
  <si>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</si>
  <si>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</si>
  <si>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</si>
  <si>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</si>
  <si>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</si>
  <si>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</si>
  <si>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</si>
  <si>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</si>
  <si>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</si>
  <si>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</si>
  <si>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</si>
  <si>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</si>
  <si>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</si>
  <si>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</si>
  <si>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</si>
  <si>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</si>
  <si>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</si>
  <si>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</si>
  <si>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</si>
  <si>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</si>
  <si>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</si>
  <si>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</si>
  <si>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</si>
  <si>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</si>
  <si>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</si>
  <si>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</si>
  <si>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</si>
  <si>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</si>
  <si>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</si>
  <si>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</si>
  <si>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</si>
  <si>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</si>
  <si>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</si>
  <si>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</si>
  <si>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</si>
  <si>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</si>
  <si>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</si>
  <si>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</si>
  <si>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</si>
  <si>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</si>
  <si>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</si>
  <si>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</si>
  <si>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</si>
  <si>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</si>
  <si>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</si>
  <si>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</si>
  <si>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</si>
  <si>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</si>
  <si>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</si>
  <si>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</si>
  <si>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</si>
  <si>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</si>
  <si>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</si>
  <si>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</si>
  <si>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</si>
  <si>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</si>
  <si>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</si>
  <si>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</si>
  <si>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</si>
  <si>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</si>
  <si>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</si>
  <si>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</si>
  <si>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</si>
  <si>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</si>
  <si>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</si>
  <si>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</si>
  <si>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</si>
  <si>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</si>
  <si>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</si>
  <si>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</si>
  <si>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</si>
  <si>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</si>
  <si>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</si>
  <si>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</si>
  <si>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</si>
  <si>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</si>
  <si>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</si>
  <si>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</si>
  <si>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</si>
  <si>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</si>
  <si>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</si>
  <si>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</si>
  <si>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</si>
  <si>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</si>
  <si>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</si>
  <si>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</si>
  <si>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</si>
  <si>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</si>
  <si>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</si>
  <si>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</si>
  <si>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</si>
  <si>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</si>
  <si>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</si>
  <si>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</si>
  <si>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</si>
  <si>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</si>
  <si>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</si>
  <si>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</si>
  <si>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</si>
  <si>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</si>
  <si>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</si>
  <si>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</si>
  <si>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</si>
  <si>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</si>
  <si>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</si>
  <si>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</si>
  <si>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</si>
  <si>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</si>
  <si>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</si>
  <si>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</si>
  <si>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</si>
  <si>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</si>
  <si>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</si>
  <si>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</si>
  <si>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</si>
  <si>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</si>
  <si>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</si>
  <si>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</si>
  <si>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</si>
  <si>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</si>
  <si>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</si>
  <si>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</si>
  <si>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</si>
  <si>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</si>
  <si>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</si>
  <si>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</si>
  <si>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</si>
  <si>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</si>
  <si>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</si>
  <si>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</si>
  <si>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</si>
  <si>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</si>
  <si>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</si>
  <si>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</si>
  <si>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</si>
  <si>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</si>
  <si>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</si>
  <si>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</si>
  <si>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</si>
  <si>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</si>
  <si>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</si>
  <si>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</si>
  <si>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</si>
  <si>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</si>
  <si>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</si>
  <si>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</si>
  <si>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</si>
  <si>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</si>
  <si>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</si>
  <si>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</si>
  <si>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</si>
  <si>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</si>
  <si>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</si>
  <si>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</si>
  <si>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</si>
  <si>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</si>
  <si>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</si>
  <si>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</si>
  <si>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</si>
  <si>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</si>
  <si>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</si>
  <si>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</si>
  <si>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</si>
  <si>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</si>
  <si>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</si>
  <si>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</si>
  <si>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</si>
  <si>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</si>
  <si>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</si>
  <si>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</si>
  <si>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</si>
  <si>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</si>
  <si>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</si>
  <si>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</si>
  <si>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</si>
  <si>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</si>
  <si>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</si>
  <si>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</si>
  <si>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</si>
  <si>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</si>
  <si>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</si>
  <si>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</si>
  <si>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</si>
  <si>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</si>
  <si>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</si>
  <si>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</si>
  <si>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</si>
  <si>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</si>
  <si>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</si>
  <si>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</si>
  <si>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</si>
  <si>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</si>
  <si>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</si>
  <si>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</si>
  <si>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</si>
  <si>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</si>
  <si>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</si>
  <si>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</si>
  <si>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</si>
  <si>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</si>
  <si>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</si>
  <si>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</si>
  <si>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</si>
  <si>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</si>
  <si>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</si>
  <si>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</si>
  <si>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</si>
  <si>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</si>
  <si>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</si>
  <si>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</si>
  <si>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</si>
  <si>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</si>
  <si>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</si>
  <si>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</si>
  <si>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</si>
  <si>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</si>
  <si>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</si>
  <si>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</si>
  <si>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</si>
  <si>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</si>
  <si>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</si>
  <si>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</si>
  <si>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</si>
  <si>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</si>
  <si>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</si>
  <si>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</si>
  <si>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</si>
  <si>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</si>
  <si>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</si>
  <si>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</si>
  <si>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</si>
  <si>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</si>
  <si>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</si>
  <si>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</si>
  <si>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</si>
  <si>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</si>
  <si>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</si>
  <si>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</si>
  <si>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</si>
  <si>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</si>
  <si>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</si>
  <si>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</si>
  <si>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</si>
  <si>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</si>
  <si>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</si>
  <si>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</si>
  <si>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</si>
  <si>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</si>
  <si>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</si>
  <si>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</si>
  <si>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</si>
  <si>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</si>
  <si>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</si>
  <si>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</si>
  <si>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</si>
  <si>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</si>
  <si>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</si>
  <si>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</si>
  <si>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</si>
  <si>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</si>
  <si>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</si>
  <si>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</si>
  <si>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</si>
  <si>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</si>
  <si>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</si>
  <si>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</si>
  <si>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</si>
  <si>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</si>
  <si>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</si>
  <si>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</si>
  <si>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</si>
  <si>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</si>
  <si>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</si>
  <si>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</si>
  <si>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</si>
  <si>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</si>
  <si>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</si>
  <si>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</si>
  <si>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</si>
  <si>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</si>
  <si>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</si>
  <si>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</si>
  <si>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</si>
  <si>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</si>
  <si>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</si>
  <si>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</si>
  <si>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</si>
  <si>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</si>
  <si>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</si>
  <si>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</si>
  <si>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</si>
  <si>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</si>
  <si>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</si>
  <si>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</si>
  <si>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</si>
  <si>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</si>
  <si>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</si>
  <si>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</si>
  <si>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</si>
  <si>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</si>
  <si>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</si>
  <si>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</si>
  <si>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</si>
  <si>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</si>
  <si>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</si>
  <si>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</si>
  <si>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</si>
  <si>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</si>
  <si>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</si>
  <si>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</si>
  <si>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</si>
  <si>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</si>
  <si>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</si>
  <si>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</si>
  <si>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</si>
  <si>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</si>
  <si>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</si>
  <si>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</si>
  <si>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</si>
  <si>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</si>
  <si>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</si>
  <si>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</si>
  <si>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</si>
  <si>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</si>
  <si>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</si>
  <si>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</si>
  <si>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</si>
  <si>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</si>
  <si>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</si>
  <si>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</si>
  <si>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</si>
  <si>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</si>
  <si>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</si>
  <si>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</si>
  <si>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</si>
  <si>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</si>
  <si>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</si>
  <si>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</si>
  <si>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</si>
  <si>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</si>
  <si>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</si>
  <si>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</si>
  <si>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</si>
  <si>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</si>
  <si>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</si>
  <si>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</si>
  <si>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</si>
  <si>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</si>
  <si>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</si>
  <si>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</si>
  <si>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</si>
  <si>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</si>
  <si>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</si>
  <si>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</si>
  <si>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</si>
  <si>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</si>
  <si>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</si>
  <si>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</si>
  <si>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</si>
  <si>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</si>
  <si>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</si>
  <si>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</si>
  <si>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</si>
  <si>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</si>
  <si>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</si>
  <si>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</si>
  <si>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</si>
  <si>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</si>
  <si>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</si>
  <si>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</si>
  <si>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</si>
  <si>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</si>
  <si>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</si>
  <si>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</si>
  <si>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</si>
  <si>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</si>
  <si>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</si>
  <si>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</si>
  <si>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</si>
  <si>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</si>
  <si>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</si>
  <si>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</si>
  <si>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</si>
  <si>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</si>
  <si>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</si>
  <si>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</si>
  <si>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</si>
  <si>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</si>
  <si>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</si>
  <si>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</si>
  <si>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</si>
  <si>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</si>
  <si>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</si>
  <si>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</si>
  <si>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</si>
  <si>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</si>
  <si>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</si>
  <si>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</si>
  <si>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</si>
  <si>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</si>
  <si>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</si>
  <si>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</si>
  <si>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</si>
  <si>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</si>
  <si>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</si>
  <si>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</si>
  <si>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</si>
  <si>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</si>
  <si>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</si>
  <si>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</si>
  <si>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</si>
  <si>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</si>
  <si>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</si>
  <si>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</si>
  <si>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</si>
  <si>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</si>
  <si>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</si>
  <si>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</si>
  <si>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</si>
  <si>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</si>
  <si>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</si>
  <si>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</si>
  <si>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</si>
  <si>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</si>
  <si>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</si>
  <si>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</si>
  <si>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</si>
  <si>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</si>
  <si>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</si>
  <si>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</si>
  <si>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</si>
  <si>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</si>
  <si>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</si>
  <si>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</si>
  <si>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</si>
  <si>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</si>
  <si>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</si>
  <si>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</si>
  <si>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</si>
  <si>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</si>
  <si>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</si>
  <si>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</si>
  <si>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</si>
  <si>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</si>
  <si>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</si>
  <si>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</si>
  <si>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</si>
  <si>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</si>
  <si>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</si>
  <si>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</si>
  <si>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</si>
  <si>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</si>
  <si>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</si>
  <si>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</si>
  <si>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</si>
  <si>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</si>
  <si>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</si>
  <si>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</si>
  <si>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</si>
  <si>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</si>
  <si>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</si>
  <si>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</si>
  <si>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</si>
  <si>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</si>
  <si>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</si>
  <si>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</si>
  <si>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</si>
  <si>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</si>
  <si>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</si>
  <si>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</si>
  <si>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</si>
  <si>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</si>
  <si>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</si>
  <si>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</si>
  <si>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</si>
  <si>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</si>
  <si>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</si>
  <si>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</si>
  <si>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</si>
  <si>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</si>
  <si>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</si>
  <si>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</si>
  <si>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</si>
  <si>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</si>
  <si>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</si>
  <si>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</si>
  <si>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</si>
  <si>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</si>
  <si>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</si>
  <si>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</si>
  <si>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</si>
  <si>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</si>
  <si>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</si>
  <si>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</si>
  <si>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</si>
  <si>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</si>
  <si>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</si>
  <si>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</si>
  <si>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</si>
  <si>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</si>
  <si>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</si>
  <si>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</si>
  <si>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</si>
  <si>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</si>
  <si>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</si>
  <si>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</si>
  <si>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</si>
  <si>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</si>
  <si>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</si>
  <si>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</si>
  <si>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</si>
  <si>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</si>
  <si>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</si>
  <si>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</si>
  <si>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</si>
  <si>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</si>
  <si>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</si>
  <si>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</si>
  <si>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</si>
  <si>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</si>
  <si>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</si>
  <si>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</si>
  <si>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</si>
  <si>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</si>
  <si>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</si>
  <si>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</si>
  <si>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</si>
  <si>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</si>
  <si>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</si>
  <si>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</si>
  <si>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</si>
  <si>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</si>
  <si>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</si>
  <si>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</si>
  <si>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</si>
  <si>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</si>
  <si>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</si>
  <si>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</si>
  <si>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</si>
  <si>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</si>
  <si>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</si>
  <si>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</si>
  <si>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</si>
  <si>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</si>
  <si>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</si>
  <si>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</si>
  <si>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</si>
  <si>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</si>
  <si>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</si>
  <si>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</si>
  <si>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</si>
  <si>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</si>
  <si>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</si>
  <si>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</si>
  <si>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</si>
  <si>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</si>
  <si>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</si>
  <si>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</si>
  <si>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</si>
  <si>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</si>
  <si>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</si>
  <si>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</si>
  <si>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</si>
  <si>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</si>
  <si>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</si>
  <si>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</si>
  <si>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</si>
  <si>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</si>
  <si>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</si>
  <si>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</si>
  <si>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</si>
  <si>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</si>
  <si>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</si>
  <si>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</si>
  <si>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</si>
  <si>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</si>
  <si>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</si>
  <si>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</si>
  <si>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</si>
  <si>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</si>
  <si>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</si>
  <si>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</si>
  <si>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</si>
  <si>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</si>
  <si>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</si>
  <si>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</si>
  <si>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</si>
  <si>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</si>
  <si>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</si>
  <si>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</si>
  <si>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</si>
  <si>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</si>
  <si>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</si>
  <si>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</si>
  <si>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</si>
  <si>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</si>
  <si>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</si>
  <si>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</si>
  <si>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</si>
  <si>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</si>
  <si>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</si>
  <si>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</si>
  <si>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</si>
  <si>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</si>
  <si>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</si>
  <si>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</si>
  <si>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</si>
  <si>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</si>
  <si>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</si>
  <si>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</si>
  <si>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</si>
  <si>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</si>
  <si>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</si>
  <si>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</si>
  <si>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</si>
  <si>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</si>
  <si>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</si>
  <si>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</si>
  <si>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</si>
  <si>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</si>
  <si>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</si>
  <si>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</si>
  <si>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</si>
  <si>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</si>
  <si>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</si>
  <si>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</si>
  <si>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</si>
  <si>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</si>
  <si>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</si>
  <si>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</si>
  <si>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</si>
  <si>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</si>
  <si>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</si>
  <si>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</si>
  <si>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</si>
  <si>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</si>
  <si>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</si>
  <si>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</si>
  <si>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</si>
  <si>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</si>
  <si>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</si>
  <si>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</si>
  <si>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</si>
  <si>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</si>
  <si>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</si>
  <si>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</si>
  <si>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</si>
  <si>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</si>
  <si>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</si>
  <si>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</si>
  <si>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</si>
  <si>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</si>
  <si>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</si>
  <si>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</si>
  <si>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</si>
  <si>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</si>
  <si>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</si>
  <si>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</si>
  <si>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</si>
  <si>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</si>
  <si>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</si>
  <si>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</si>
  <si>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</si>
  <si>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</si>
  <si>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</si>
  <si>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</si>
  <si>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</si>
  <si>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</si>
  <si>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</si>
  <si>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</si>
  <si>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</si>
  <si>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</si>
  <si>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</si>
  <si>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</si>
  <si>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</si>
  <si>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</si>
  <si>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</si>
  <si>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</si>
  <si>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</si>
  <si>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</si>
  <si>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</si>
  <si>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</si>
  <si>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</si>
  <si>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</si>
  <si>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</si>
  <si>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</si>
  <si>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</si>
  <si>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</si>
  <si>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</si>
  <si>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</si>
  <si>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</si>
  <si>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</si>
  <si>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</si>
  <si>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</si>
  <si>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</si>
  <si>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</si>
  <si>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</si>
  <si>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</si>
  <si>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</si>
  <si>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</si>
  <si>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</si>
  <si>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</si>
  <si>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</si>
  <si>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</si>
  <si>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</si>
  <si>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</si>
  <si>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</si>
  <si>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</si>
  <si>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</si>
  <si>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</si>
  <si>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</si>
  <si>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</si>
  <si>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</si>
  <si>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</si>
  <si>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</si>
  <si>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</si>
  <si>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</si>
  <si>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</si>
  <si>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</si>
  <si>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</si>
  <si>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</si>
  <si>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</si>
  <si>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</si>
  <si>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</si>
  <si>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</si>
  <si>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</si>
  <si>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</si>
  <si>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</si>
  <si>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</si>
  <si>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</si>
  <si>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</si>
  <si>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</si>
  <si>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</si>
  <si>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</si>
  <si>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</si>
  <si>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</si>
  <si>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</si>
  <si>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</si>
  <si>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</si>
  <si>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</si>
  <si>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</si>
  <si>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</si>
  <si>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</si>
  <si>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</si>
  <si>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</si>
  <si>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</si>
  <si>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</si>
  <si>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</si>
  <si>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</si>
  <si>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</si>
  <si>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</si>
  <si>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</si>
  <si>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</si>
  <si>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</si>
  <si>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</si>
  <si>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</si>
  <si>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</si>
  <si>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</si>
  <si>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</si>
  <si>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</si>
  <si>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</si>
  <si>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</si>
  <si>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</si>
  <si>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</si>
  <si>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</si>
  <si>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</si>
  <si>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</si>
  <si>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</si>
  <si>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</si>
  <si>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</si>
  <si>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</si>
  <si>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</si>
  <si>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</si>
  <si>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</si>
  <si>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</si>
  <si>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</si>
  <si>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</si>
  <si>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</si>
  <si>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</si>
  <si>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</si>
  <si>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</si>
  <si>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</si>
  <si>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</si>
  <si>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</si>
  <si>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</si>
  <si>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</si>
  <si>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</si>
  <si>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</si>
  <si>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</si>
  <si>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</si>
  <si>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</si>
  <si>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</si>
  <si>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</si>
  <si>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</si>
  <si>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</si>
  <si>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</si>
  <si>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</si>
  <si>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</si>
  <si>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</si>
  <si>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</si>
  <si>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</si>
  <si>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</si>
  <si>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</si>
  <si>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</si>
  <si>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</si>
  <si>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</si>
  <si>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</si>
  <si>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</si>
  <si>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</si>
  <si>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</si>
  <si>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</si>
  <si>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</si>
  <si>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</si>
  <si>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</si>
  <si>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</si>
  <si>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</si>
  <si>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</si>
  <si>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</si>
  <si>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</si>
  <si>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</si>
  <si>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</si>
  <si>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</si>
  <si>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</si>
  <si>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</si>
  <si>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</si>
  <si>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</si>
  <si>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</si>
  <si>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</si>
  <si>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</si>
  <si>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</si>
  <si>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</si>
  <si>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</si>
  <si>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</si>
  <si>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</si>
  <si>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</si>
  <si>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</si>
  <si>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</si>
  <si>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</si>
  <si>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</si>
  <si>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</si>
  <si>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</si>
  <si>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</si>
  <si>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</si>
  <si>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</si>
  <si>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</si>
  <si>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</si>
  <si>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</si>
  <si>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</si>
  <si>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</si>
  <si>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</si>
  <si>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</si>
  <si>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</si>
  <si>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</si>
  <si>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</si>
  <si>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</si>
  <si>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</si>
  <si>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</si>
  <si>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</si>
  <si>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</si>
  <si>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</si>
  <si>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</si>
  <si>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</si>
  <si>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</si>
  <si>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</si>
  <si>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</si>
  <si>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</si>
  <si>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</si>
  <si>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</si>
  <si>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</si>
  <si>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</si>
  <si>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</si>
  <si>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</si>
  <si>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</si>
  <si>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</si>
  <si>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</si>
  <si>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</si>
  <si>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</si>
  <si>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</si>
  <si>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</si>
  <si>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</si>
  <si>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</si>
  <si>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</si>
  <si>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</si>
  <si>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</si>
  <si>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</si>
  <si>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</si>
  <si>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</si>
  <si>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</si>
  <si>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</si>
  <si>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</si>
  <si>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</si>
  <si>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</si>
  <si>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</si>
  <si>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</si>
  <si>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</si>
  <si>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</si>
  <si>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</si>
  <si>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</si>
  <si>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</si>
  <si>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</si>
  <si>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</si>
  <si>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</si>
  <si>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</si>
  <si>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</si>
  <si>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</si>
  <si>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</si>
  <si>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</si>
  <si>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</si>
  <si>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</si>
  <si>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</si>
  <si>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</si>
  <si>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</si>
  <si>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</si>
  <si>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</si>
  <si>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</si>
  <si>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</si>
  <si>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</si>
  <si>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</si>
  <si>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</si>
  <si>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</si>
  <si>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</si>
  <si>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</si>
  <si>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</si>
  <si>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</si>
  <si>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</si>
  <si>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</si>
  <si>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</si>
  <si>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</si>
  <si>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</si>
  <si>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</si>
  <si>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</si>
  <si>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</si>
  <si>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</si>
  <si>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</si>
  <si>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</si>
  <si>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</si>
  <si>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</si>
  <si>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</si>
  <si>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</si>
  <si>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</si>
  <si>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</si>
  <si>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</si>
  <si>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</si>
  <si>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</si>
  <si>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</si>
  <si>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</si>
  <si>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</si>
  <si>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</si>
  <si>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</si>
  <si>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</si>
  <si>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</si>
  <si>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</si>
  <si>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</si>
  <si>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</si>
  <si>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</si>
  <si>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</si>
  <si>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</si>
  <si>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</si>
  <si>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</si>
  <si>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</si>
  <si>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</si>
  <si>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</si>
  <si>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</si>
  <si>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</si>
  <si>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</si>
  <si>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</si>
  <si>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</si>
  <si>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</si>
  <si>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</si>
  <si>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</si>
  <si>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</si>
  <si>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</si>
  <si>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</si>
  <si>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</si>
  <si>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</si>
  <si>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</si>
  <si>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</si>
  <si>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</si>
  <si>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</si>
  <si>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</si>
  <si>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</si>
  <si>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</si>
  <si>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</si>
  <si>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</si>
  <si>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</si>
  <si>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</si>
  <si>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</si>
  <si>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</si>
  <si>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</si>
  <si>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</si>
  <si>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</si>
  <si>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</si>
  <si>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</si>
  <si>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</si>
  <si>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</si>
  <si>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</si>
  <si>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</si>
  <si>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</si>
  <si>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</si>
  <si>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</si>
  <si>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</si>
  <si>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</si>
  <si>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</si>
  <si>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</si>
  <si>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</si>
  <si>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</si>
  <si>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</si>
  <si>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</si>
  <si>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</si>
  <si>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</si>
  <si>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</si>
  <si>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</si>
  <si>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</si>
  <si>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</si>
  <si>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</si>
  <si>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</si>
  <si>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</si>
  <si>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</si>
  <si>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</si>
  <si>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</si>
  <si>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</si>
  <si>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</si>
  <si>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</si>
  <si>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</si>
  <si>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</si>
  <si>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</si>
  <si>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</si>
  <si>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</si>
  <si>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</si>
  <si>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</si>
  <si>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</si>
  <si>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</si>
  <si>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</si>
  <si>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</si>
  <si>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</si>
  <si>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</si>
  <si>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</si>
  <si>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</si>
  <si>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</si>
  <si>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</si>
  <si>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</si>
  <si>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</si>
  <si>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</si>
  <si>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</si>
  <si>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</si>
  <si>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</si>
  <si>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</si>
  <si>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</si>
  <si>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</si>
  <si>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</si>
  <si>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</si>
  <si>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</si>
  <si>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</si>
  <si>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</si>
  <si>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</si>
  <si>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</si>
  <si>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</si>
  <si>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</si>
  <si>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</si>
  <si>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</si>
  <si>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</si>
  <si>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</si>
  <si>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</si>
  <si>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</si>
  <si>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</si>
  <si>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</si>
  <si>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</si>
  <si>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</si>
  <si>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</si>
  <si>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</si>
  <si>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</si>
  <si>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</si>
  <si>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</si>
  <si>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</si>
  <si>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</si>
  <si>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</si>
  <si>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</si>
  <si>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</si>
  <si>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</si>
  <si>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</si>
  <si>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</si>
  <si>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</si>
  <si>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</si>
  <si>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</si>
  <si>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</si>
  <si>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</si>
  <si>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</si>
  <si>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</si>
  <si>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</si>
  <si>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</si>
  <si>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</si>
  <si>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</si>
  <si>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</si>
  <si>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</si>
  <si>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</si>
  <si>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</si>
  <si>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</si>
  <si>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</si>
  <si>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</si>
  <si>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</si>
  <si>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</si>
  <si>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</si>
  <si>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</si>
  <si>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</si>
  <si>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</si>
  <si>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</si>
  <si>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</si>
  <si>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</si>
  <si>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</si>
  <si>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</si>
  <si>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</si>
  <si>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</si>
  <si>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</si>
  <si>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</si>
  <si>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</si>
  <si>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</si>
  <si>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</si>
  <si>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</si>
  <si>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</si>
  <si>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</si>
  <si>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</si>
  <si>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</si>
  <si>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</si>
  <si>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</si>
  <si>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</si>
  <si>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</si>
  <si>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</si>
  <si>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</si>
  <si>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</si>
  <si>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</si>
  <si>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</si>
  <si>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</si>
  <si>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</si>
  <si>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</si>
  <si>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</si>
  <si>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</si>
  <si>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</si>
  <si>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</si>
  <si>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</si>
  <si>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</si>
  <si>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</si>
  <si>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</si>
  <si>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</si>
  <si>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</si>
  <si>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</si>
  <si>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</si>
  <si>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</si>
  <si>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</si>
  <si>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</si>
  <si>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</si>
  <si>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</si>
  <si>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</si>
  <si>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</si>
  <si>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</si>
  <si>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</si>
  <si>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</si>
  <si>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</si>
  <si>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</si>
  <si>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</si>
  <si>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</si>
  <si>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</si>
  <si>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</si>
  <si>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</si>
  <si>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</si>
  <si>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</si>
  <si>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</si>
  <si>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</si>
  <si>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</si>
  <si>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</si>
  <si>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</si>
  <si>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</si>
  <si>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</si>
  <si>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</si>
  <si>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</si>
  <si>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</si>
  <si>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</si>
  <si>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</si>
  <si>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</si>
  <si>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</si>
  <si>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</si>
  <si>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</si>
  <si>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</si>
  <si>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</si>
  <si>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</si>
  <si>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</si>
  <si>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</si>
  <si>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</si>
  <si>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</si>
  <si>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</si>
  <si>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</si>
  <si>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</si>
  <si>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</si>
  <si>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</si>
  <si>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</si>
  <si>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</si>
  <si>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</si>
  <si>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</si>
  <si>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</si>
  <si>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</si>
  <si>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</si>
  <si>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</si>
  <si>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</si>
  <si>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</si>
  <si>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</si>
  <si>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</si>
  <si>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</si>
  <si>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</si>
  <si>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</si>
  <si>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</si>
  <si>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</si>
  <si>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</si>
  <si>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</si>
  <si>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</si>
  <si>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</si>
  <si>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</si>
  <si>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</si>
  <si>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</si>
  <si>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</si>
  <si>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</si>
  <si>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</si>
  <si>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</si>
  <si>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</si>
  <si>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</si>
  <si>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</si>
  <si>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</si>
  <si>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</si>
  <si>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</si>
  <si>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</si>
  <si>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</si>
  <si>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</si>
  <si>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</si>
  <si>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</si>
  <si>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</si>
  <si>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</si>
  <si>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</si>
  <si>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</si>
  <si>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</si>
  <si>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</si>
  <si>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</si>
  <si>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</si>
  <si>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</si>
  <si>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</si>
  <si>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</si>
  <si>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</si>
  <si>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</si>
  <si>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</si>
  <si>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</si>
  <si>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</si>
  <si>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</si>
  <si>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</si>
  <si>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</si>
  <si>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</si>
  <si>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</si>
  <si>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</si>
  <si>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</si>
  <si>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</si>
  <si>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</si>
  <si>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</si>
  <si>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</si>
  <si>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</si>
  <si>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</si>
  <si>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</si>
  <si>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</si>
  <si>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</si>
  <si>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</si>
  <si>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</si>
  <si>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</si>
  <si>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</si>
  <si>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</si>
  <si>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</si>
  <si>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</si>
  <si>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</si>
  <si>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</si>
  <si>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</si>
  <si>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</si>
  <si>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</si>
  <si>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</si>
  <si>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</si>
  <si>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</si>
  <si>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</si>
  <si>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</si>
  <si>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</si>
  <si>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</si>
  <si>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</si>
  <si>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</si>
  <si>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</si>
  <si>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</si>
  <si>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</si>
  <si>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</si>
  <si>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</si>
  <si>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</si>
  <si>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</si>
  <si>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</si>
  <si>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</si>
  <si>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</si>
  <si>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</si>
  <si>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</si>
  <si>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</si>
  <si>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</si>
  <si>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</si>
  <si>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</si>
  <si>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</si>
  <si>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</si>
  <si>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</si>
  <si>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</si>
  <si>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</si>
  <si>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</si>
  <si>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</si>
  <si>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</si>
  <si>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</si>
  <si>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</si>
  <si>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</si>
  <si>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</si>
  <si>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</si>
  <si>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</si>
  <si>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</si>
  <si>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</si>
  <si>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</si>
  <si>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</si>
  <si>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</si>
  <si>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</si>
  <si>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</si>
  <si>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</si>
  <si>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</si>
  <si>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</si>
  <si>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</si>
  <si>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</si>
  <si>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</si>
  <si>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</si>
  <si>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</si>
  <si>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</si>
  <si>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</si>
  <si>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</si>
  <si>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</si>
  <si>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</si>
  <si>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</si>
  <si>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</si>
  <si>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</si>
  <si>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</si>
  <si>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</si>
  <si>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</si>
  <si>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</si>
  <si>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</si>
  <si>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</si>
  <si>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</si>
  <si>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</si>
  <si>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</si>
  <si>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</si>
  <si>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</si>
  <si>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</si>
  <si>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</si>
  <si>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</si>
  <si>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</si>
  <si>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</si>
  <si>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</si>
  <si>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</si>
  <si>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</si>
  <si>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</si>
  <si>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</si>
  <si>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</si>
  <si>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</si>
  <si>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</si>
  <si>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</si>
  <si>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</si>
  <si>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</si>
  <si>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</si>
  <si>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</si>
  <si>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</si>
  <si>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</si>
  <si>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</si>
  <si>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</si>
  <si>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</si>
  <si>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</si>
  <si>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</si>
  <si>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</si>
  <si>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</si>
  <si>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</si>
  <si>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</si>
  <si>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</si>
  <si>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</si>
  <si>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</si>
  <si>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</si>
  <si>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</si>
  <si>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</si>
  <si>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</si>
  <si>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</si>
  <si>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</si>
  <si>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</si>
  <si>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</si>
  <si>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</si>
  <si>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</si>
  <si>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</si>
  <si>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</si>
  <si>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</si>
  <si>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</si>
  <si>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</si>
  <si>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</si>
  <si>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</si>
  <si>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</si>
  <si>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</si>
  <si>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</si>
  <si>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</si>
  <si>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</si>
  <si>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</si>
  <si>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</si>
  <si>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</si>
  <si>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</si>
  <si>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</si>
  <si>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</si>
  <si>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</si>
  <si>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</si>
  <si>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</si>
  <si>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</si>
  <si>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</si>
  <si>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</si>
  <si>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</si>
  <si>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</si>
  <si>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</si>
  <si>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</si>
  <si>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</si>
  <si>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</si>
  <si>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</si>
  <si>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</si>
  <si>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</si>
  <si>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</si>
  <si>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</si>
  <si>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</si>
  <si>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</si>
  <si>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</si>
  <si>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</si>
  <si>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</si>
  <si>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</si>
  <si>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</si>
  <si>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</si>
  <si>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</si>
  <si>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</si>
  <si>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</si>
  <si>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</si>
  <si>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</si>
  <si>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</si>
  <si>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</si>
  <si>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</si>
  <si>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</si>
  <si>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</si>
  <si>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</si>
  <si>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</si>
  <si>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</si>
  <si>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</si>
  <si>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</si>
  <si>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</si>
  <si>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</si>
  <si>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</si>
  <si>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</si>
  <si>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</si>
  <si>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</si>
  <si>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</si>
  <si>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</si>
  <si>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</si>
  <si>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</si>
  <si>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</si>
  <si>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</si>
  <si>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</si>
  <si>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</si>
  <si>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</si>
  <si>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</si>
  <si>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</si>
  <si>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</si>
  <si>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</si>
  <si>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</si>
  <si>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</si>
  <si>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</si>
  <si>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</si>
  <si>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</si>
  <si>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</si>
  <si>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</si>
  <si>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</si>
  <si>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</si>
  <si>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</si>
  <si>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</si>
  <si>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</si>
  <si>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</si>
  <si>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</si>
  <si>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</si>
  <si>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</si>
  <si>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</si>
  <si>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</si>
  <si>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</si>
  <si>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</si>
  <si>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</si>
  <si>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</si>
  <si>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</si>
  <si>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</si>
  <si>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</si>
  <si>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</si>
  <si>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</si>
  <si>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</si>
  <si>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</si>
  <si>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</si>
  <si>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</si>
  <si>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</si>
  <si>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</si>
  <si>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</si>
  <si>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</si>
  <si>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</si>
  <si>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</si>
  <si>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</si>
  <si>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</si>
  <si>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</si>
  <si>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</si>
  <si>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</si>
  <si>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</si>
  <si>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</si>
  <si>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</si>
  <si>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</si>
  <si>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</si>
  <si>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</si>
  <si>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</si>
  <si>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</si>
  <si>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</si>
  <si>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</si>
  <si>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</si>
  <si>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</si>
  <si>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</si>
  <si>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</si>
  <si>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</si>
  <si>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</si>
  <si>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</si>
  <si>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</si>
  <si>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</si>
  <si>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</si>
  <si>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</si>
  <si>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</si>
  <si>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</si>
  <si>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</si>
  <si>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</si>
  <si>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</si>
  <si>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</si>
  <si>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</si>
  <si>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</si>
  <si>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</si>
  <si>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</si>
  <si>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</si>
  <si>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</si>
  <si>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</si>
  <si>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</si>
  <si>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</si>
  <si>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</si>
  <si>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</si>
  <si>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</si>
  <si>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</si>
  <si>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</si>
  <si>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</si>
  <si>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</si>
  <si>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</si>
  <si>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</si>
  <si>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</si>
  <si>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</si>
  <si>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</si>
  <si>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</si>
  <si>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</si>
  <si>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</si>
  <si>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</si>
  <si>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</si>
  <si>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</si>
  <si>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</si>
  <si>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</si>
  <si>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</si>
  <si>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</si>
  <si>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</si>
  <si>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</si>
  <si>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</si>
  <si>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</si>
  <si>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</si>
  <si>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</si>
  <si>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</si>
  <si>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</si>
  <si>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</si>
  <si>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</si>
  <si>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</si>
  <si>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</si>
  <si>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</si>
  <si>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</si>
  <si>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</si>
  <si>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</si>
  <si>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</si>
  <si>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</si>
  <si>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</si>
  <si>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</si>
  <si>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</si>
  <si>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</si>
  <si>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</si>
  <si>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</si>
  <si>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</si>
  <si>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</si>
  <si>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</si>
  <si>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</si>
  <si>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</si>
  <si>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</si>
  <si>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</si>
  <si>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</si>
  <si>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</si>
  <si>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</si>
  <si>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</si>
  <si>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</si>
  <si>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</si>
  <si>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</si>
  <si>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</si>
  <si>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</si>
  <si>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</si>
  <si>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</si>
  <si>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</si>
  <si>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</si>
  <si>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</si>
  <si>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</si>
  <si>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</si>
  <si>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</si>
  <si>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</si>
  <si>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</si>
  <si>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</si>
  <si>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</si>
  <si>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</si>
  <si>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</si>
  <si>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</si>
  <si>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</si>
  <si>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</si>
  <si>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</si>
  <si>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</si>
  <si>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</si>
  <si>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</si>
  <si>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</si>
  <si>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</si>
  <si>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</si>
  <si>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</si>
  <si>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</si>
  <si>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</si>
  <si>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</si>
  <si>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</si>
  <si>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</si>
  <si>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</si>
  <si>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</si>
  <si>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</si>
  <si>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</si>
  <si>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</si>
  <si>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</si>
  <si>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</si>
  <si>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</si>
  <si>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</si>
  <si>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</si>
  <si>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</si>
  <si>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</si>
  <si>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</si>
  <si>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</si>
  <si>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</si>
  <si>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</si>
  <si>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</si>
  <si>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</si>
  <si>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</si>
  <si>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</si>
  <si>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</si>
  <si>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</si>
  <si>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</si>
  <si>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</si>
  <si>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</si>
  <si>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</si>
  <si>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</si>
  <si>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</si>
  <si>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</si>
  <si>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</si>
  <si>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</si>
  <si>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</si>
  <si>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</si>
  <si>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</si>
  <si>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</si>
  <si>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</si>
  <si>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</si>
  <si>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</si>
  <si>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</si>
  <si>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</si>
  <si>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</si>
  <si>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</si>
  <si>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</si>
  <si>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</si>
  <si>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</si>
  <si>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</si>
  <si>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</si>
  <si>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</si>
  <si>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</si>
  <si>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</si>
  <si>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</si>
  <si>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</si>
  <si>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</si>
  <si>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</si>
  <si>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</si>
  <si>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</si>
  <si>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</si>
  <si>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</si>
  <si>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</si>
  <si>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</si>
  <si>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</si>
  <si>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</si>
  <si>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</si>
  <si>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</si>
  <si>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</si>
  <si>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</si>
  <si>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</si>
  <si>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</si>
  <si>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</si>
  <si>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</si>
  <si>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</si>
  <si>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</si>
  <si>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</si>
  <si>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</si>
  <si>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</si>
  <si>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</si>
  <si>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</si>
  <si>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</si>
  <si>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</si>
  <si>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</si>
  <si>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</si>
  <si>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</si>
  <si>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</si>
  <si>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</si>
  <si>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</si>
  <si>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</si>
  <si>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</si>
  <si>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</si>
  <si>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</si>
  <si>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</si>
  <si>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</si>
  <si>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</si>
  <si>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</si>
  <si>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</si>
  <si>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</si>
  <si>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</si>
  <si>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</si>
  <si>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</si>
  <si>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</si>
  <si>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</si>
  <si>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</si>
  <si>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</si>
  <si>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</si>
  <si>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</si>
  <si>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</si>
  <si>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</si>
  <si>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</si>
  <si>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</si>
  <si>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</si>
  <si>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</si>
  <si>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</si>
  <si>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</si>
  <si>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</si>
  <si>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</si>
  <si>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</si>
  <si>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</si>
  <si>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</si>
  <si>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</si>
  <si>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</si>
  <si>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</si>
  <si>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</si>
  <si>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</si>
  <si>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</si>
  <si>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</si>
  <si>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</si>
  <si>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</si>
  <si>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</si>
  <si>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</si>
  <si>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</si>
  <si>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</si>
  <si>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</si>
  <si>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</si>
  <si>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</si>
  <si>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</si>
  <si>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</si>
  <si>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</si>
  <si>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</si>
  <si>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</si>
  <si>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</si>
  <si>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</si>
  <si>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</si>
  <si>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</si>
  <si>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</si>
  <si>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</si>
  <si>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</si>
  <si>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</si>
  <si>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</si>
  <si>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</si>
  <si>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</si>
  <si>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</si>
  <si>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</si>
  <si>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</si>
  <si>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</si>
  <si>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</si>
  <si>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</si>
  <si>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</si>
  <si>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</si>
  <si>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</si>
  <si>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</si>
  <si>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</si>
  <si>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</si>
  <si>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</si>
  <si>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</si>
  <si>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</si>
  <si>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</si>
  <si>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</si>
  <si>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</si>
  <si>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</si>
  <si>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</si>
  <si>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</si>
  <si>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</si>
  <si>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</si>
  <si>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</si>
  <si>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</si>
  <si>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</si>
  <si>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</si>
  <si>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</si>
  <si>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</si>
  <si>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</si>
  <si>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</si>
  <si>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</si>
  <si>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</si>
  <si>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</si>
  <si>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</si>
  <si>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</si>
  <si>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</si>
  <si>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</si>
  <si>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</si>
  <si>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</si>
  <si>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</si>
  <si>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</si>
  <si>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</si>
  <si>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</si>
  <si>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</si>
  <si>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</si>
  <si>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</si>
  <si>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</si>
  <si>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</si>
  <si>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</si>
  <si>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</si>
  <si>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</si>
  <si>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</si>
  <si>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</si>
  <si>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</si>
  <si>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</si>
  <si>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</si>
  <si>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</si>
  <si>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</si>
  <si>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</si>
  <si>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</si>
  <si>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</si>
  <si>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</si>
  <si>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</si>
  <si>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</si>
  <si>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</si>
  <si>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</si>
  <si>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</si>
  <si>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</si>
  <si>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</si>
  <si>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</si>
  <si>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</si>
  <si>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</si>
  <si>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</si>
  <si>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</si>
  <si>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</si>
  <si>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</si>
  <si>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</si>
  <si>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</si>
  <si>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</si>
  <si>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</si>
  <si>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</si>
  <si>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</si>
  <si>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</si>
  <si>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</si>
  <si>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</si>
  <si>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</si>
  <si>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</si>
  <si>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</si>
  <si>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</si>
  <si>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</si>
  <si>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</si>
  <si>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</si>
  <si>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</si>
  <si>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</si>
  <si>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</si>
  <si>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</si>
  <si>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</si>
  <si>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</si>
  <si>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</si>
  <si>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</si>
  <si>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</si>
  <si>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</si>
  <si>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</si>
  <si>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</si>
  <si>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</si>
  <si>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</si>
  <si>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</si>
  <si>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</si>
  <si>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</si>
  <si>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</si>
  <si>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</si>
  <si>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</si>
  <si>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</si>
  <si>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</si>
  <si>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</si>
  <si>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</si>
  <si>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</si>
  <si>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</si>
  <si>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</si>
  <si>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</si>
  <si>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</si>
  <si>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</si>
  <si>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</si>
  <si>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</si>
  <si>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</si>
  <si>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</si>
  <si>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</si>
  <si>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</si>
  <si>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</si>
  <si>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</si>
  <si>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</si>
  <si>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</si>
  <si>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</si>
  <si>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</si>
  <si>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</si>
  <si>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</si>
  <si>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</si>
  <si>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</si>
  <si>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</si>
  <si>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</si>
  <si>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</si>
  <si>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</si>
  <si>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</si>
  <si>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</si>
  <si>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</si>
  <si>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</si>
  <si>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</si>
  <si>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</si>
  <si>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</si>
  <si>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</si>
  <si>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</si>
  <si>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</si>
  <si>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</si>
  <si>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</si>
  <si>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</si>
  <si>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</si>
  <si>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</si>
  <si>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</si>
  <si>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</si>
  <si>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</si>
  <si>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</si>
  <si>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</si>
  <si>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</si>
  <si>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</si>
  <si>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</si>
  <si>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</si>
  <si>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</si>
  <si>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</si>
  <si>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</si>
  <si>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</si>
  <si>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</si>
  <si>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</si>
  <si>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</si>
  <si>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</si>
  <si>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</si>
  <si>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</si>
  <si>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</si>
  <si>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</si>
  <si>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</si>
  <si>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</si>
  <si>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</si>
  <si>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</si>
  <si>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</si>
  <si>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</si>
  <si>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</si>
  <si>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</si>
  <si>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</si>
  <si>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</si>
  <si>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</si>
  <si>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</si>
  <si>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</si>
  <si>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</si>
  <si>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</si>
  <si>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</si>
  <si>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</si>
  <si>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</si>
  <si>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</si>
  <si>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</si>
  <si>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</si>
  <si>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</si>
  <si>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</si>
  <si>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</si>
  <si>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</si>
  <si>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</si>
  <si>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</si>
  <si>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</si>
  <si>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</si>
  <si>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</si>
  <si>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</si>
  <si>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</si>
  <si>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</si>
  <si>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</si>
  <si>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</si>
  <si>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</si>
  <si>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</si>
  <si>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</si>
  <si>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</si>
  <si>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</si>
  <si>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</si>
  <si>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</si>
  <si>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</si>
  <si>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</si>
  <si>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</si>
  <si>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</si>
  <si>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</si>
  <si>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</si>
  <si>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</si>
  <si>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</si>
  <si>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</si>
  <si>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</si>
  <si>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</si>
  <si>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</si>
  <si>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</si>
  <si>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</si>
  <si>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</si>
  <si>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</si>
  <si>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</si>
  <si>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</si>
  <si>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</si>
  <si>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</si>
  <si>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</si>
  <si>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</si>
  <si>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</si>
  <si>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</si>
  <si>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</si>
  <si>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</si>
  <si>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</si>
  <si>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</si>
  <si>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</si>
  <si>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</si>
  <si>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</si>
  <si>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</si>
  <si>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</si>
  <si>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</si>
  <si>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</si>
  <si>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</si>
  <si>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</si>
  <si>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</si>
  <si>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</si>
  <si>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</si>
  <si>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</si>
  <si>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</si>
  <si>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</si>
  <si>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</si>
  <si>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</si>
  <si>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</si>
  <si>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</si>
  <si>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</si>
  <si>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</si>
  <si>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</si>
  <si>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</si>
  <si>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</si>
  <si>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</si>
  <si>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</si>
  <si>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</si>
  <si>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</si>
  <si>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</si>
  <si>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</si>
  <si>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</si>
  <si>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</si>
  <si>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</si>
  <si>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</si>
  <si>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</si>
  <si>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</si>
  <si>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</si>
  <si>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</si>
  <si>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</si>
  <si>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</si>
  <si>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</si>
  <si>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</si>
  <si>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</si>
  <si>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</si>
  <si>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</si>
  <si>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</si>
  <si>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</si>
  <si>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</si>
  <si>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</si>
  <si>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</si>
  <si>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</si>
  <si>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</si>
  <si>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</si>
  <si>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</si>
  <si>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</si>
  <si>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</si>
  <si>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</si>
  <si>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</si>
  <si>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</si>
  <si>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</si>
  <si>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</si>
  <si>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</si>
  <si>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</si>
  <si>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</si>
  <si>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</si>
  <si>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</si>
  <si>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</si>
  <si>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</si>
  <si>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</si>
  <si>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</si>
  <si>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</si>
  <si>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</si>
  <si>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</si>
  <si>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</si>
  <si>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</si>
  <si>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</si>
  <si>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</si>
  <si>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</si>
  <si>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</si>
  <si>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</si>
  <si>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</si>
  <si>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</si>
  <si>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</si>
  <si>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</si>
  <si>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</si>
  <si>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</si>
  <si>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</si>
  <si>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</si>
  <si>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</si>
  <si>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</si>
  <si>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</si>
  <si>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</si>
  <si>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</si>
  <si>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</si>
  <si>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</si>
  <si>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</si>
  <si>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</si>
  <si>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</si>
  <si>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</si>
  <si>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</si>
  <si>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</si>
  <si>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</si>
  <si>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</si>
  <si>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</si>
  <si>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</si>
  <si>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</si>
  <si>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</si>
  <si>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</si>
  <si>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</si>
  <si>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</si>
  <si>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</si>
  <si>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</si>
  <si>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</si>
  <si>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</si>
  <si>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</si>
  <si>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</si>
  <si>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</si>
  <si>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</si>
  <si>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</si>
  <si>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</si>
  <si>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</si>
  <si>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</si>
  <si>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</si>
  <si>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</si>
  <si>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</si>
  <si>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</si>
  <si>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</si>
  <si>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</si>
  <si>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</si>
  <si>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</si>
  <si>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</si>
  <si>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</si>
  <si>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</si>
  <si>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</si>
  <si>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</si>
  <si>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</si>
  <si>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</si>
  <si>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</si>
  <si>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</si>
  <si>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</si>
  <si>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</si>
  <si>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</si>
  <si>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</si>
  <si>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</si>
  <si>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</si>
  <si>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</si>
  <si>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</si>
  <si>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</si>
  <si>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</si>
  <si>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</si>
  <si>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</si>
  <si>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</si>
  <si>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</si>
  <si>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</si>
  <si>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</si>
  <si>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</si>
  <si>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</si>
  <si>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</si>
  <si>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</si>
  <si>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</si>
  <si>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</si>
  <si>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</si>
  <si>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</si>
  <si>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</si>
  <si>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</si>
  <si>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</si>
  <si>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</si>
  <si>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</si>
  <si>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</si>
  <si>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</si>
  <si>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</si>
  <si>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</si>
  <si>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</si>
  <si>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</si>
  <si>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</si>
  <si>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</si>
  <si>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</si>
  <si>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</si>
  <si>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</si>
  <si>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</si>
  <si>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</si>
  <si>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</si>
  <si>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</si>
  <si>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</si>
  <si>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</si>
  <si>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</si>
  <si>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</si>
  <si>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</si>
  <si>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</si>
  <si>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</si>
  <si>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</si>
  <si>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</si>
  <si>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</si>
  <si>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</si>
  <si>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</si>
  <si>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</si>
  <si>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</si>
  <si>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</si>
  <si>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</si>
  <si>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</si>
  <si>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</si>
  <si>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</si>
  <si>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</si>
  <si>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</si>
  <si>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</si>
  <si>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</si>
  <si>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</si>
  <si>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</si>
  <si>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</si>
  <si>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</si>
  <si>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</si>
  <si>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</si>
  <si>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</si>
  <si>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</si>
  <si>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</si>
  <si>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</si>
  <si>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</si>
  <si>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</si>
  <si>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</si>
  <si>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</si>
  <si>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</si>
  <si>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</si>
  <si>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</si>
  <si>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</si>
  <si>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</si>
  <si>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</si>
  <si>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</si>
  <si>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</si>
  <si>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</si>
  <si>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</si>
  <si>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</si>
  <si>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</si>
  <si>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</si>
  <si>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</si>
  <si>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</si>
  <si>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</si>
  <si>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</si>
  <si>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</si>
  <si>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</si>
  <si>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</si>
  <si>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</si>
  <si>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</si>
  <si>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</si>
  <si>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</si>
  <si>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</si>
  <si>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</si>
  <si>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</si>
  <si>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</si>
  <si>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</si>
  <si>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</si>
  <si>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</si>
  <si>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</si>
  <si>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</si>
  <si>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</si>
  <si>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</si>
  <si>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</si>
  <si>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</si>
  <si>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</si>
  <si>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</si>
  <si>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</si>
  <si>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</si>
  <si>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</si>
  <si>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</si>
  <si>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</si>
  <si>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</si>
  <si>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</si>
  <si>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</si>
  <si>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</si>
  <si>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</si>
  <si>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</si>
  <si>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</si>
  <si>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</si>
  <si>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</si>
  <si>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</si>
  <si>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</si>
  <si>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</si>
  <si>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</si>
  <si>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</si>
  <si>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</si>
  <si>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</si>
  <si>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</si>
  <si>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</si>
  <si>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</si>
  <si>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</si>
  <si>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</si>
  <si>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</si>
  <si>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</si>
  <si>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</si>
  <si>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</si>
  <si>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</si>
  <si>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</si>
  <si>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</si>
  <si>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</si>
  <si>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</si>
  <si>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</si>
  <si>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</si>
  <si>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</si>
  <si>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</si>
  <si>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</si>
  <si>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</si>
  <si>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</si>
  <si>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</si>
  <si>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</si>
  <si>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</si>
  <si>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</si>
  <si>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</si>
  <si>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</si>
  <si>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</si>
  <si>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</si>
  <si>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</si>
  <si>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</si>
  <si>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</si>
  <si>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</si>
  <si>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</si>
  <si>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</si>
  <si>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</si>
  <si>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</si>
  <si>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</si>
  <si>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</si>
  <si>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</si>
  <si>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</si>
  <si>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</si>
  <si>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</si>
  <si>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</si>
  <si>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</si>
  <si>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</si>
  <si>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</si>
  <si>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</si>
  <si>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</si>
  <si>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</si>
  <si>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</si>
  <si>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</si>
  <si>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</si>
  <si>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</si>
  <si>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</si>
  <si>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</si>
  <si>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</si>
  <si>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</si>
  <si>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</si>
  <si>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</si>
  <si>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</si>
  <si>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</si>
  <si>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</si>
  <si>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</si>
  <si>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</si>
  <si>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</si>
  <si>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</si>
  <si>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</si>
  <si>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</si>
  <si>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</si>
  <si>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</si>
  <si>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</si>
  <si>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</si>
  <si>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</si>
  <si>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</si>
  <si>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</si>
  <si>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</si>
  <si>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</si>
  <si>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</si>
  <si>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</si>
  <si>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</si>
  <si>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</si>
  <si>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</si>
  <si>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</si>
  <si>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</si>
  <si>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</si>
  <si>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</si>
  <si>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</si>
  <si>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</si>
  <si>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</si>
  <si>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</si>
  <si>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</si>
  <si>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</si>
  <si>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</si>
  <si>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</si>
  <si>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</si>
  <si>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</si>
  <si>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</si>
  <si>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</si>
  <si>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</si>
  <si>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</si>
  <si>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</si>
  <si>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</si>
  <si>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</si>
  <si>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</si>
  <si>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</si>
  <si>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</si>
  <si>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</si>
  <si>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</si>
  <si>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</si>
  <si>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</si>
  <si>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</si>
  <si>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</si>
  <si>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</si>
  <si>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</si>
  <si>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</si>
  <si>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</si>
  <si>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</si>
  <si>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</si>
  <si>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</si>
  <si>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</si>
  <si>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</si>
  <si>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</si>
  <si>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</si>
  <si>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</si>
  <si>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</si>
  <si>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</si>
  <si>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</si>
  <si>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</si>
  <si>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</si>
  <si>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</si>
  <si>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</si>
  <si>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</si>
  <si>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</si>
  <si>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</si>
  <si>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</si>
  <si>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</si>
  <si>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</si>
  <si>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</si>
  <si>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</si>
  <si>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</si>
  <si>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</si>
  <si>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</si>
  <si>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</si>
  <si>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</si>
  <si>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</si>
  <si>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</si>
  <si>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</si>
  <si>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</si>
  <si>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</si>
  <si>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</si>
  <si>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</si>
  <si>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</si>
  <si>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</si>
  <si>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</si>
  <si>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</si>
  <si>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</si>
  <si>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</si>
  <si>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</si>
  <si>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</si>
  <si>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</si>
  <si>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</si>
  <si>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</si>
  <si>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</si>
  <si>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</si>
  <si>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</si>
  <si>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</si>
  <si>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</si>
  <si>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</si>
  <si>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</si>
  <si>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</si>
  <si>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</si>
  <si>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</si>
  <si>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</si>
  <si>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</si>
  <si>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</si>
  <si>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</si>
  <si>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</si>
  <si>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</si>
  <si>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</si>
  <si>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</si>
  <si>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</si>
  <si>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</si>
  <si>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</si>
  <si>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</si>
  <si>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</si>
  <si>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</si>
  <si>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</si>
  <si>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</si>
  <si>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</si>
  <si>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</si>
  <si>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</si>
  <si>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</si>
  <si>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</si>
  <si>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</si>
  <si>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</si>
  <si>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</si>
  <si>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</si>
  <si>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</si>
  <si>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</si>
  <si>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</si>
  <si>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</si>
  <si>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</si>
  <si>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</si>
  <si>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</si>
  <si>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</si>
  <si>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</si>
  <si>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</si>
  <si>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</si>
  <si>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</si>
  <si>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</si>
  <si>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</si>
  <si>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</si>
  <si>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</si>
  <si>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</si>
  <si>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</si>
  <si>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</si>
  <si>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</si>
  <si>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</si>
  <si>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</si>
  <si>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</si>
  <si>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</si>
  <si>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</si>
  <si>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</si>
  <si>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</si>
  <si>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</si>
  <si>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</si>
  <si>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</si>
  <si>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</si>
  <si>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</si>
  <si>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</si>
  <si>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</si>
  <si>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</si>
  <si>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</si>
  <si>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</si>
  <si>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</si>
  <si>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</si>
  <si>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</si>
  <si>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</si>
  <si>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</si>
  <si>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</si>
  <si>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</si>
  <si>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</si>
  <si>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</si>
  <si>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</si>
  <si>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</si>
  <si>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</si>
  <si>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</si>
  <si>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</si>
  <si>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</si>
  <si>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</si>
  <si>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</si>
  <si>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</si>
  <si>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</si>
  <si>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</si>
  <si>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</si>
  <si>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</si>
  <si>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</si>
  <si>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</si>
  <si>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</si>
  <si>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</si>
  <si>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</si>
  <si>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</si>
  <si>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</si>
  <si>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</si>
  <si>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</si>
  <si>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</si>
  <si>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</si>
  <si>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</si>
  <si>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</si>
  <si>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</si>
  <si>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</si>
  <si>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</si>
  <si>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</si>
  <si>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</si>
  <si>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</si>
  <si>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</si>
  <si>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</si>
  <si>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</si>
  <si>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</si>
  <si>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</si>
  <si>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</si>
  <si>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</si>
  <si>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</si>
  <si>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</si>
  <si>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</si>
  <si>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</si>
  <si>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</si>
  <si>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</si>
  <si>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</si>
  <si>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</si>
  <si>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</si>
  <si>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</si>
  <si>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</si>
  <si>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</si>
  <si>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</si>
  <si>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</si>
  <si>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</si>
  <si>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</si>
  <si>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</si>
  <si>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</si>
  <si>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</si>
  <si>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</si>
  <si>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</si>
  <si>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</si>
  <si>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</si>
  <si>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</si>
  <si>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</si>
  <si>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</si>
  <si>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</si>
  <si>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</si>
  <si>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</si>
  <si>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</si>
  <si>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</si>
  <si>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</si>
  <si>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</si>
  <si>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</si>
  <si>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</si>
  <si>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</si>
  <si>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</si>
  <si>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</si>
  <si>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</si>
  <si>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</si>
  <si>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</si>
  <si>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</si>
  <si>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</si>
  <si>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</si>
  <si>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</si>
  <si>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</si>
  <si>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</si>
  <si>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</si>
  <si>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</si>
  <si>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</si>
  <si>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</si>
  <si>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</si>
  <si>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</si>
  <si>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</si>
  <si>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</si>
  <si>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</si>
  <si>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</si>
  <si>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</si>
  <si>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</si>
  <si>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</si>
  <si>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</si>
  <si>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</si>
  <si>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</si>
  <si>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</si>
  <si>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</si>
  <si>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</si>
  <si>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</si>
  <si>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</si>
  <si>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</si>
  <si>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</si>
  <si>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</si>
  <si>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</si>
  <si>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</si>
  <si>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</si>
  <si>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</si>
  <si>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</si>
  <si>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</si>
  <si>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</si>
  <si>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</si>
  <si>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</si>
  <si>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</si>
  <si>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</si>
  <si>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</si>
  <si>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</si>
  <si>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</si>
  <si>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</si>
  <si>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</si>
  <si>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</si>
  <si>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</si>
  <si>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</si>
  <si>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</si>
  <si>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</si>
  <si>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</si>
  <si>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</si>
  <si>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</si>
  <si>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</si>
  <si>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</si>
  <si>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</si>
  <si>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</si>
  <si>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</si>
  <si>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</si>
  <si>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</si>
  <si>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</si>
  <si>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</si>
  <si>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</si>
  <si>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</si>
  <si>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</si>
  <si>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</si>
  <si>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</si>
  <si>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</si>
  <si>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</si>
  <si>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</si>
  <si>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</si>
  <si>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</si>
  <si>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</si>
  <si>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</si>
  <si>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</si>
  <si>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</si>
  <si>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</si>
  <si>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</si>
  <si>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</si>
  <si>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</si>
  <si>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</si>
  <si>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</si>
  <si>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</si>
  <si>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</si>
  <si>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</si>
  <si>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</si>
  <si>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</si>
  <si>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</si>
  <si>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</si>
  <si>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</si>
  <si>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</si>
  <si>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</si>
  <si>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</si>
  <si>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</si>
  <si>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</si>
  <si>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</si>
  <si>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</si>
  <si>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</si>
  <si>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</si>
  <si>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</si>
  <si>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</si>
  <si>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</si>
  <si>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</si>
  <si>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</si>
  <si>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</si>
  <si>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</si>
  <si>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</si>
  <si>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</si>
  <si>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</si>
  <si>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</si>
  <si>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</si>
  <si>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</si>
  <si>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</si>
  <si>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</si>
  <si>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</si>
  <si>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</si>
  <si>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</si>
  <si>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</si>
  <si>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</si>
  <si>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</si>
  <si>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</si>
  <si>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</si>
  <si>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</si>
  <si>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</si>
  <si>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</si>
  <si>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</si>
  <si>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</si>
  <si>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</si>
  <si>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</si>
  <si>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</si>
  <si>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</si>
  <si>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</si>
  <si>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</si>
  <si>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</si>
  <si>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</si>
  <si>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</si>
  <si>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</si>
  <si>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</si>
  <si>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</si>
  <si>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</si>
  <si>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</si>
  <si>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</si>
  <si>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</si>
  <si>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</si>
  <si>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</si>
  <si>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</si>
  <si>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</si>
  <si>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</si>
  <si>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</si>
  <si>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</si>
  <si>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</si>
  <si>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</si>
  <si>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</si>
  <si>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</si>
  <si>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</si>
  <si>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</si>
  <si>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</si>
  <si>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</si>
  <si>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</si>
  <si>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</si>
  <si>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</si>
  <si>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</si>
  <si>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</si>
  <si>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</si>
  <si>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</si>
  <si>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</si>
  <si>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</si>
  <si>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</si>
  <si>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</si>
  <si>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</si>
  <si>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</si>
  <si>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</si>
  <si>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</si>
  <si>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</si>
  <si>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</si>
  <si>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</si>
  <si>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</si>
  <si>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</si>
  <si>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</si>
  <si>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</si>
  <si>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</si>
  <si>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</si>
  <si>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</si>
  <si>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</si>
  <si>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</si>
  <si>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</si>
  <si>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</si>
  <si>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</si>
  <si>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</si>
  <si>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</si>
  <si>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</si>
  <si>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</si>
  <si>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</si>
  <si>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</si>
  <si>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</si>
  <si>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</si>
  <si>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</si>
  <si>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</si>
  <si>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</si>
  <si>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</si>
  <si>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</si>
  <si>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</si>
  <si>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</si>
  <si>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</si>
  <si>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</si>
  <si>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</si>
  <si>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</si>
  <si>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</si>
  <si>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</si>
  <si>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</si>
  <si>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</si>
  <si>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</si>
  <si>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</si>
  <si>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</si>
  <si>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</si>
  <si>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</si>
  <si>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</si>
  <si>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</si>
  <si>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</si>
  <si>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</si>
  <si>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</si>
  <si>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</si>
  <si>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</si>
  <si>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</si>
  <si>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</si>
  <si>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</si>
  <si>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</si>
  <si>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</si>
  <si>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</si>
  <si>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</si>
  <si>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</si>
  <si>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</si>
  <si>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</si>
  <si>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</si>
  <si>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</si>
  <si>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</si>
  <si>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</si>
  <si>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</si>
  <si>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</si>
  <si>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</si>
  <si>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</si>
  <si>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</si>
  <si>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</si>
  <si>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</si>
  <si>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</si>
  <si>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</si>
  <si>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</si>
  <si>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</si>
  <si>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</si>
  <si>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</si>
  <si>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</si>
  <si>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</si>
  <si>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</si>
  <si>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</si>
  <si>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</si>
  <si>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</si>
  <si>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</si>
  <si>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</si>
  <si>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</si>
  <si>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</si>
  <si>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</si>
  <si>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</si>
  <si>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</si>
  <si>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</si>
  <si>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</si>
  <si>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</si>
  <si>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</si>
  <si>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</si>
  <si>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</si>
  <si>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</si>
  <si>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</si>
  <si>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</si>
  <si>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</si>
  <si>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</si>
  <si>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</si>
  <si>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</si>
  <si>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</si>
  <si>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</si>
  <si>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</si>
  <si>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</si>
  <si>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</si>
  <si>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</si>
  <si>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</si>
  <si>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</si>
  <si>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</si>
  <si>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</si>
  <si>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</si>
  <si>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</si>
  <si>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</si>
  <si>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</si>
  <si>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</si>
  <si>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</si>
  <si>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</si>
  <si>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</si>
  <si>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</si>
  <si>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</si>
  <si>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</si>
  <si>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</si>
  <si>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</si>
  <si>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</si>
  <si>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</si>
  <si>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</si>
  <si>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</si>
  <si>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</si>
  <si>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</si>
  <si>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</si>
  <si>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</si>
  <si>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</si>
  <si>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</si>
  <si>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</si>
  <si>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</si>
  <si>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</si>
  <si>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</si>
  <si>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</si>
  <si>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</si>
  <si>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</si>
  <si>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</si>
  <si>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</si>
  <si>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</si>
  <si>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</si>
  <si>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</si>
  <si>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</si>
  <si>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</si>
  <si>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</si>
  <si>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</si>
  <si>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</si>
  <si>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</si>
  <si>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</si>
  <si>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</si>
  <si>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</si>
  <si>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</si>
  <si>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</si>
  <si>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</si>
  <si>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</si>
  <si>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</si>
  <si>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</si>
  <si>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</si>
  <si>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</si>
  <si>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</si>
  <si>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</si>
  <si>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</si>
  <si>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</si>
  <si>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</si>
  <si>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</si>
  <si>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</si>
  <si>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</si>
  <si>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</si>
  <si>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</si>
  <si>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</si>
  <si>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</si>
  <si>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</si>
  <si>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</si>
  <si>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</si>
  <si>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</si>
  <si>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</si>
  <si>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</si>
  <si>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</si>
  <si>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</si>
  <si>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</si>
  <si>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</si>
  <si>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</si>
  <si>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</si>
  <si>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</si>
  <si>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</si>
  <si>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</si>
  <si>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</si>
  <si>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</si>
  <si>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</si>
  <si>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</si>
  <si>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</si>
  <si>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</si>
  <si>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</si>
  <si>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</si>
  <si>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</si>
  <si>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</si>
  <si>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</si>
  <si>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</si>
  <si>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</si>
  <si>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</si>
  <si>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</si>
  <si>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</si>
  <si>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</si>
  <si>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</si>
  <si>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</si>
  <si>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</si>
  <si>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</si>
  <si>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</si>
  <si>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</si>
  <si>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</si>
  <si>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</si>
  <si>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</si>
  <si>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</si>
  <si>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</si>
  <si>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</si>
  <si>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</si>
  <si>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</si>
  <si>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</si>
  <si>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</si>
  <si>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</si>
  <si>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</si>
  <si>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</si>
  <si>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</si>
  <si>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</si>
  <si>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</si>
  <si>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</si>
  <si>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</si>
  <si>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</si>
  <si>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</si>
  <si>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</si>
  <si>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</si>
  <si>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</si>
  <si>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</si>
  <si>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</si>
  <si>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</si>
  <si>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</si>
  <si>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</si>
  <si>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</si>
  <si>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</si>
  <si>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</si>
  <si>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</si>
  <si>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</si>
  <si>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</si>
  <si>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</si>
  <si>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</si>
  <si>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</si>
  <si>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</si>
  <si>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</si>
  <si>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</si>
  <si>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</si>
  <si>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</si>
  <si>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</si>
  <si>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</si>
  <si>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</si>
  <si>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</si>
  <si>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</si>
  <si>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</si>
  <si>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</si>
  <si>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</si>
  <si>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</si>
  <si>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</si>
  <si>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</si>
  <si>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</si>
  <si>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</si>
  <si>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</si>
  <si>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</si>
  <si>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</si>
  <si>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</si>
  <si>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</si>
  <si>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</si>
  <si>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</si>
  <si>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</si>
  <si>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</si>
  <si>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</si>
  <si>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</si>
  <si>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</si>
  <si>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</si>
  <si>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</si>
  <si>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</si>
  <si>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</si>
  <si>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</si>
  <si>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</si>
  <si>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</si>
  <si>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</si>
  <si>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</si>
  <si>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</si>
  <si>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</si>
  <si>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</si>
  <si>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</si>
  <si>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</si>
  <si>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</si>
  <si>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</si>
  <si>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</si>
  <si>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</si>
  <si>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</si>
  <si>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</si>
  <si>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</si>
  <si>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</si>
  <si>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</si>
  <si>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</si>
  <si>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</si>
  <si>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</si>
  <si>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</si>
  <si>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</si>
  <si>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</si>
  <si>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</si>
  <si>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</si>
  <si>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</si>
  <si>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</si>
  <si>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</si>
  <si>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</si>
  <si>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</si>
  <si>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</si>
  <si>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</si>
  <si>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</si>
  <si>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</si>
  <si>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</si>
  <si>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</si>
  <si>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</si>
  <si>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</si>
  <si>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</si>
  <si>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</si>
  <si>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</si>
  <si>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</si>
  <si>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</si>
  <si>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</si>
  <si>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</si>
  <si>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</si>
  <si>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</si>
  <si>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</si>
  <si>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</si>
  <si>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</si>
  <si>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</si>
  <si>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</si>
  <si>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</si>
  <si>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</si>
  <si>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</si>
  <si>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</si>
  <si>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</si>
  <si>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</si>
  <si>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</si>
  <si>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</si>
  <si>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</si>
  <si>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</si>
  <si>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</si>
  <si>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</si>
  <si>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</si>
  <si>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</si>
  <si>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</si>
  <si>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</si>
  <si>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</si>
  <si>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</si>
  <si>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</si>
  <si>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</si>
  <si>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</si>
  <si>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</si>
  <si>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</si>
  <si>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</si>
  <si>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</si>
  <si>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</si>
  <si>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</si>
  <si>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</si>
  <si>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</si>
  <si>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</si>
  <si>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</si>
  <si>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</si>
  <si>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</si>
  <si>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</si>
  <si>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</si>
  <si>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</si>
  <si>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</si>
  <si>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</si>
  <si>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</si>
  <si>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</si>
  <si>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</si>
  <si>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</si>
  <si>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</si>
  <si>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</si>
  <si>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</si>
  <si>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</si>
  <si>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</si>
  <si>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</si>
  <si>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</si>
  <si>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</si>
  <si>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</si>
  <si>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</si>
  <si>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</si>
  <si>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</si>
  <si>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</si>
  <si>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</si>
  <si>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</si>
  <si>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</si>
  <si>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</si>
  <si>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</si>
  <si>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</si>
  <si>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</si>
  <si>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</si>
  <si>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</si>
  <si>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</si>
  <si>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</si>
  <si>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</si>
  <si>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</si>
  <si>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</si>
  <si>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</si>
  <si>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</si>
  <si>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</si>
  <si>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</si>
  <si>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</si>
  <si>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</si>
  <si>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</si>
  <si>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</si>
  <si>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</si>
  <si>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</si>
  <si>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</si>
  <si>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</si>
  <si>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</si>
  <si>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</si>
  <si>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</si>
  <si>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</si>
  <si>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</si>
  <si>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</si>
  <si>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</si>
  <si>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</si>
  <si>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</si>
  <si>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</si>
  <si>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</si>
  <si>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</si>
  <si>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</si>
  <si>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</si>
  <si>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</si>
  <si>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</si>
  <si>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</si>
  <si>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</si>
  <si>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</si>
  <si>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</si>
  <si>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</si>
  <si>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</si>
  <si>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</si>
  <si>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</si>
  <si>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</si>
  <si>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</si>
  <si>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</si>
  <si>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</si>
  <si>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</si>
  <si>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</si>
  <si>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</si>
  <si>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</si>
  <si>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</si>
  <si>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</si>
  <si>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</si>
  <si>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</si>
  <si>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</si>
  <si>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</si>
  <si>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</si>
  <si>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</si>
  <si>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</si>
  <si>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</si>
  <si>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</si>
  <si>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</si>
  <si>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</si>
  <si>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</si>
  <si>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</si>
  <si>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</si>
  <si>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</si>
  <si>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</si>
  <si>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</si>
  <si>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</si>
  <si>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</si>
  <si>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</si>
  <si>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</si>
  <si>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</si>
  <si>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</si>
  <si>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</si>
  <si>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</si>
  <si>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</si>
  <si>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</si>
  <si>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</si>
  <si>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</si>
  <si>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</si>
  <si>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</si>
  <si>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</si>
  <si>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</si>
  <si>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</si>
  <si>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</si>
  <si>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</si>
  <si>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</si>
  <si>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</si>
  <si>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</si>
  <si>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</si>
  <si>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</si>
  <si>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</si>
  <si>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</si>
  <si>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</si>
  <si>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</si>
  <si>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</si>
  <si>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</si>
  <si>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</si>
  <si>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</si>
  <si>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</si>
  <si>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</si>
  <si>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</si>
  <si>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</si>
  <si>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</si>
  <si>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</si>
  <si>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</si>
  <si>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</si>
  <si>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</si>
  <si>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</si>
  <si>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</si>
  <si>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</si>
  <si>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</si>
  <si>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</si>
  <si>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</si>
  <si>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</si>
  <si>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</si>
  <si>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</si>
  <si>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</si>
  <si>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</si>
  <si>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</si>
  <si>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</si>
  <si>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</si>
  <si>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</si>
  <si>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</si>
  <si>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</si>
  <si>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</si>
  <si>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</si>
  <si>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</si>
  <si>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</si>
  <si>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</si>
  <si>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</si>
  <si>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</si>
  <si>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</si>
  <si>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</si>
  <si>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</si>
  <si>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</si>
  <si>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</si>
  <si>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</si>
  <si>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</si>
  <si>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</si>
  <si>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</si>
  <si>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</si>
  <si>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</si>
  <si>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</si>
  <si>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</si>
  <si>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</si>
  <si>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</si>
  <si>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</si>
  <si>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</si>
  <si>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</si>
  <si>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</si>
  <si>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</si>
  <si>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</si>
  <si>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</si>
  <si>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</si>
  <si>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</si>
  <si>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</si>
  <si>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</si>
  <si>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</si>
  <si>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</si>
  <si>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</si>
  <si>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</si>
  <si>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</si>
  <si>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</si>
  <si>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</si>
  <si>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</si>
  <si>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</si>
  <si>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</si>
  <si>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</si>
  <si>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</si>
  <si>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</si>
  <si>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</si>
  <si>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</si>
  <si>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</si>
  <si>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</si>
  <si>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</si>
  <si>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</si>
  <si>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</si>
  <si>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</si>
  <si>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</si>
  <si>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</si>
  <si>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</si>
  <si>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</si>
  <si>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</si>
  <si>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</si>
  <si>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</si>
  <si>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</si>
  <si>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</si>
  <si>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</si>
  <si>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</si>
  <si>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</si>
  <si>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</si>
  <si>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</si>
  <si>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</si>
  <si>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</si>
  <si>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</si>
  <si>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</si>
  <si>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</si>
  <si>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</si>
  <si>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</si>
  <si>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</si>
  <si>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</si>
  <si>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</si>
  <si>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</si>
  <si>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</si>
  <si>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</si>
  <si>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</si>
  <si>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</si>
  <si>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</si>
  <si>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</si>
  <si>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</si>
  <si>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</si>
  <si>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</si>
  <si>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</si>
  <si>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</si>
  <si>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</si>
  <si>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</si>
  <si>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</si>
  <si>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</si>
  <si>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</si>
  <si>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</si>
  <si>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</si>
  <si>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</si>
  <si>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</si>
  <si>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</si>
  <si>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</si>
  <si>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</si>
  <si>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</si>
  <si>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</si>
  <si>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</si>
  <si>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</si>
  <si>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</si>
  <si>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</si>
  <si>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</si>
  <si>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</si>
  <si>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</si>
  <si>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</si>
  <si>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</si>
  <si>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</si>
  <si>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</si>
  <si>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</si>
  <si>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</si>
  <si>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</si>
  <si>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</si>
  <si>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</si>
  <si>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</si>
  <si>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</si>
  <si>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</si>
  <si>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</si>
  <si>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</si>
  <si>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</si>
  <si>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</si>
  <si>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</si>
  <si>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</si>
  <si>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</si>
  <si>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</si>
  <si>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</si>
  <si>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</si>
  <si>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</si>
  <si>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</si>
  <si>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</si>
  <si>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</si>
  <si>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</si>
  <si>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</si>
  <si>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</si>
  <si>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</si>
  <si>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</si>
  <si>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</si>
  <si>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</si>
  <si>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</si>
  <si>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</si>
  <si>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</si>
  <si>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</si>
  <si>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</si>
  <si>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</si>
  <si>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</si>
  <si>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</si>
  <si>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</si>
  <si>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</si>
  <si>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</si>
  <si>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</si>
  <si>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</si>
  <si>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</si>
  <si>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</si>
  <si>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</si>
  <si>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</si>
  <si>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</si>
  <si>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</si>
  <si>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</si>
  <si>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</si>
  <si>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</si>
  <si>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</si>
  <si>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</si>
  <si>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</si>
  <si>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</si>
  <si>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</si>
  <si>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</si>
  <si>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</si>
  <si>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</si>
  <si>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</si>
  <si>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</si>
  <si>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</si>
  <si>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</si>
  <si>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</si>
  <si>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</si>
  <si>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</si>
  <si>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</si>
  <si>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</si>
  <si>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</si>
  <si>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</si>
  <si>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</si>
  <si>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</si>
  <si>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</si>
  <si>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</si>
  <si>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</si>
  <si>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</si>
  <si>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</si>
  <si>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</si>
  <si>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</si>
  <si>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</si>
  <si>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</si>
  <si>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</si>
  <si>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</si>
  <si>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</si>
  <si>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</si>
  <si>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</si>
  <si>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</si>
  <si>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</si>
  <si>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</si>
  <si>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</si>
  <si>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</si>
  <si>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</si>
  <si>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</si>
  <si>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</si>
  <si>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</si>
  <si>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</si>
  <si>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</si>
  <si>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</si>
  <si>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</si>
  <si>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</si>
  <si>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</si>
  <si>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</si>
  <si>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</si>
  <si>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</si>
  <si>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</si>
  <si>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</si>
  <si>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</si>
  <si>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</si>
  <si>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</si>
  <si>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</si>
  <si>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</si>
  <si>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</si>
  <si>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</si>
  <si>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</si>
  <si>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</si>
  <si>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</si>
  <si>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</si>
  <si>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</si>
  <si>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</si>
  <si>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</si>
  <si>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</si>
  <si>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</si>
  <si>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</si>
  <si>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</si>
  <si>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</si>
  <si>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</si>
  <si>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</si>
  <si>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</si>
  <si>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</si>
  <si>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</si>
  <si>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</si>
  <si>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</si>
  <si>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</si>
  <si>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</si>
  <si>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</si>
  <si>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</si>
  <si>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</si>
  <si>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</si>
  <si>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</si>
  <si>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</si>
  <si>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</si>
  <si>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</si>
  <si>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</si>
  <si>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</si>
  <si>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</si>
  <si>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</si>
  <si>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</si>
  <si>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</si>
  <si>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</si>
  <si>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</si>
  <si>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</si>
  <si>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</si>
  <si>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</si>
  <si>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</si>
  <si>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</si>
  <si>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</si>
  <si>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</si>
  <si>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</si>
  <si>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</si>
  <si>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</si>
  <si>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</si>
  <si>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</si>
  <si>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</si>
  <si>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</si>
  <si>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</si>
  <si>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</si>
  <si>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</si>
  <si>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</si>
  <si>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</si>
  <si>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</si>
  <si>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</si>
  <si>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</si>
  <si>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</si>
  <si>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</si>
  <si>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</si>
  <si>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</si>
  <si>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</si>
  <si>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</si>
  <si>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</si>
  <si>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</si>
  <si>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</si>
  <si>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</si>
  <si>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</si>
  <si>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</si>
  <si>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</si>
  <si>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</si>
  <si>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</si>
  <si>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</si>
  <si>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</si>
  <si>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</si>
  <si>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</si>
  <si>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</si>
  <si>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</si>
  <si>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</si>
  <si>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</si>
  <si>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</si>
  <si>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</si>
  <si>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</si>
  <si>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</si>
  <si>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</si>
  <si>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</si>
  <si>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</si>
  <si>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</si>
  <si>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</si>
  <si>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</si>
  <si>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</si>
  <si>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</si>
  <si>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</si>
  <si>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</si>
  <si>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</si>
  <si>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</si>
  <si>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</si>
  <si>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</si>
  <si>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</si>
  <si>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</si>
  <si>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</si>
  <si>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</si>
  <si>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</si>
  <si>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</si>
  <si>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</si>
  <si>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</si>
  <si>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</si>
  <si>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</si>
  <si>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</si>
  <si>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</si>
  <si>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</si>
  <si>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</si>
  <si>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</si>
  <si>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</si>
  <si>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</si>
  <si>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</si>
  <si>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</si>
  <si>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</si>
  <si>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</si>
  <si>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</si>
  <si>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</si>
  <si>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</si>
  <si>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</si>
  <si>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</si>
  <si>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</si>
  <si>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</si>
  <si>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</si>
  <si>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</si>
  <si>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</si>
  <si>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</si>
  <si>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</si>
  <si>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</si>
  <si>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</si>
  <si>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</si>
  <si>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</si>
  <si>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</si>
  <si>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</si>
  <si>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</si>
  <si>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</si>
  <si>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</si>
  <si>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</si>
  <si>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</si>
  <si>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</si>
  <si>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</si>
  <si>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</si>
  <si>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</si>
  <si>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</si>
  <si>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</si>
  <si>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</si>
  <si>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</si>
  <si>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</si>
  <si>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</si>
  <si>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</si>
  <si>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</si>
  <si>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</si>
  <si>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</si>
  <si>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</si>
  <si>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</si>
  <si>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</si>
  <si>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</si>
  <si>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</si>
  <si>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</si>
  <si>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</si>
  <si>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</si>
  <si>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</si>
  <si>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</si>
  <si>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</si>
  <si>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</si>
  <si>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</si>
  <si>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</si>
  <si>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</si>
  <si>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</si>
  <si>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</si>
  <si>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</si>
  <si>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</si>
  <si>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</si>
  <si>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</si>
  <si>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</si>
  <si>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</si>
  <si>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</si>
  <si>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</si>
  <si>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</si>
  <si>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</si>
  <si>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</si>
  <si>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</si>
  <si>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</si>
  <si>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</si>
  <si>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</si>
  <si>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</si>
  <si>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</si>
  <si>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</si>
  <si>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</si>
  <si>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</si>
  <si>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</si>
  <si>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</si>
  <si>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</si>
  <si>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</si>
  <si>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</si>
  <si>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</si>
  <si>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</si>
  <si>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</si>
  <si>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</si>
  <si>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</si>
  <si>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</si>
  <si>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</si>
  <si>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</si>
  <si>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</si>
  <si>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</si>
  <si>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</si>
  <si>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</si>
  <si>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</si>
  <si>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</si>
  <si>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</si>
  <si>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</si>
  <si>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</si>
  <si>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</si>
  <si>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</si>
  <si>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</si>
  <si>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</si>
  <si>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</si>
  <si>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</si>
  <si>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</si>
  <si>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</si>
  <si>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</si>
  <si>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</si>
  <si>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</si>
  <si>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</si>
  <si>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</si>
  <si>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</si>
  <si>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</si>
  <si>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</si>
  <si>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</si>
  <si>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</si>
  <si>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</si>
  <si>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</si>
  <si>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</si>
  <si>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</si>
  <si>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</si>
  <si>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</si>
  <si>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</si>
  <si>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</si>
  <si>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</si>
  <si>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</si>
  <si>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</si>
  <si>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</si>
  <si>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</si>
  <si>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</si>
  <si>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</si>
  <si>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</si>
  <si>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</si>
  <si>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</si>
  <si>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</si>
  <si>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</si>
  <si>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</si>
  <si>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</si>
  <si>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</si>
  <si>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</si>
  <si>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</si>
  <si>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</si>
  <si>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</si>
  <si>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</si>
  <si>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</si>
  <si>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</si>
  <si>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</si>
  <si>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</si>
  <si>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</si>
  <si>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</si>
  <si>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</si>
  <si>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</si>
  <si>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</si>
  <si>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</si>
  <si>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</si>
  <si>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</si>
  <si>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</si>
  <si>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</si>
  <si>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</si>
  <si>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</si>
  <si>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</si>
  <si>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</si>
  <si>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</si>
  <si>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</si>
  <si>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</si>
  <si>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</si>
  <si>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</si>
  <si>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</si>
  <si>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</si>
  <si>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</si>
  <si>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</si>
  <si>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</si>
  <si>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</si>
  <si>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</si>
  <si>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</si>
  <si>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</si>
  <si>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</si>
  <si>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</si>
  <si>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</si>
  <si>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</si>
  <si>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</si>
  <si>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</si>
  <si>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</si>
  <si>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</si>
  <si>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</si>
  <si>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</si>
  <si>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</si>
  <si>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</si>
  <si>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</si>
  <si>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</si>
  <si>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</si>
  <si>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</si>
  <si>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</si>
  <si>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</si>
  <si>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</si>
  <si>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</si>
  <si>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</si>
  <si>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</si>
  <si>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</si>
  <si>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</si>
  <si>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</si>
  <si>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</si>
  <si>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</si>
  <si>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</si>
  <si>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</si>
  <si>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</si>
  <si>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</si>
  <si>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</si>
  <si>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</si>
  <si>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</si>
  <si>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</si>
  <si>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</si>
  <si>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</si>
  <si>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</si>
  <si>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</si>
  <si>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</si>
  <si>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</si>
  <si>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</si>
  <si>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</si>
  <si>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</si>
  <si>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</si>
  <si>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</si>
  <si>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</si>
  <si>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</si>
  <si>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</si>
  <si>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</si>
  <si>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</si>
  <si>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</si>
  <si>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</si>
  <si>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</si>
  <si>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</si>
  <si>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</si>
  <si>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</si>
  <si>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</si>
  <si>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</si>
  <si>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</si>
  <si>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</si>
  <si>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</si>
  <si>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</si>
  <si>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</si>
  <si>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</si>
  <si>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</si>
  <si>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</si>
  <si>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</si>
  <si>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</si>
  <si>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</si>
  <si>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</si>
  <si>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</si>
  <si>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</si>
  <si>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</si>
  <si>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</si>
  <si>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</si>
  <si>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</si>
  <si>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</si>
  <si>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</si>
  <si>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</si>
  <si>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</si>
  <si>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</si>
  <si>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</si>
  <si>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</si>
  <si>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</si>
  <si>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</si>
  <si>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</si>
  <si>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</si>
  <si>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</si>
  <si>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</si>
  <si>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</si>
  <si>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</si>
  <si>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</si>
  <si>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</si>
  <si>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</si>
  <si>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</si>
  <si>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</si>
  <si>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</si>
  <si>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</si>
  <si>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</si>
  <si>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</si>
  <si>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</si>
  <si>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</si>
  <si>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</si>
  <si>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</si>
  <si>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</si>
  <si>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</si>
  <si>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</si>
  <si>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</si>
  <si>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</si>
  <si>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</si>
  <si>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</si>
  <si>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</si>
  <si>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</si>
  <si>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</si>
  <si>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</si>
  <si>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</si>
  <si>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</si>
  <si>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</si>
  <si>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</si>
  <si>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</si>
  <si>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</si>
  <si>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</si>
  <si>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</si>
  <si>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</si>
  <si>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</si>
  <si>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</si>
  <si>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</si>
  <si>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</si>
  <si>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</si>
  <si>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</si>
  <si>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</si>
  <si>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</si>
  <si>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</si>
  <si>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</si>
  <si>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</si>
  <si>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</si>
  <si>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</si>
  <si>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</si>
  <si>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</si>
  <si>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</si>
  <si>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</si>
  <si>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</si>
  <si>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</si>
  <si>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</si>
  <si>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</si>
  <si>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</si>
  <si>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</si>
  <si>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</si>
  <si>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</si>
  <si>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</si>
  <si>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</si>
  <si>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</si>
  <si>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</si>
  <si>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</si>
  <si>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</si>
  <si>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</si>
  <si>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</si>
  <si>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</si>
  <si>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</si>
  <si>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</si>
  <si>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</si>
  <si>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</si>
  <si>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</si>
  <si>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</si>
  <si>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</si>
  <si>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</si>
  <si>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</si>
  <si>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</si>
  <si>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</si>
  <si>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</si>
  <si>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</si>
  <si>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</si>
  <si>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</si>
  <si>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</si>
  <si>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</si>
  <si>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</si>
  <si>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</si>
  <si>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</si>
  <si>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</si>
  <si>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</si>
  <si>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</si>
  <si>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</si>
  <si>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</si>
  <si>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</si>
  <si>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</si>
  <si>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</si>
  <si>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</si>
  <si>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</si>
  <si>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</si>
  <si>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</si>
  <si>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</si>
  <si>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</si>
  <si>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</si>
  <si>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</si>
  <si>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</si>
  <si>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</si>
  <si>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</si>
  <si>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</si>
  <si>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</si>
  <si>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</si>
  <si>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</si>
  <si>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</si>
  <si>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</si>
  <si>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</si>
  <si>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</si>
  <si>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</si>
  <si>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</si>
  <si>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</si>
  <si>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</si>
  <si>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</si>
  <si>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</si>
  <si>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</si>
  <si>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</si>
  <si>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</si>
  <si>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</si>
  <si>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</si>
  <si>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</si>
  <si>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</si>
  <si>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</si>
  <si>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</si>
  <si>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</si>
  <si>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</si>
  <si>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</si>
  <si>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</si>
  <si>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</si>
  <si>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</si>
  <si>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</si>
  <si>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</si>
  <si>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</si>
  <si>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</si>
  <si>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</si>
  <si>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</si>
  <si>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</si>
  <si>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</si>
  <si>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</si>
  <si>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</si>
  <si>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</si>
  <si>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</si>
  <si>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</si>
  <si>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</si>
  <si>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</si>
  <si>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</si>
  <si>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</si>
  <si>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</si>
  <si>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</si>
  <si>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</si>
  <si>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</si>
  <si>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</si>
  <si>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</si>
  <si>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</si>
  <si>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</si>
  <si>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</si>
  <si>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</si>
  <si>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</si>
  <si>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</si>
  <si>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</si>
  <si>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</si>
  <si>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</si>
  <si>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</si>
  <si>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</si>
  <si>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</si>
  <si>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</si>
  <si>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</si>
  <si>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</si>
  <si>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</si>
  <si>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</si>
  <si>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</si>
  <si>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</si>
  <si>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</si>
  <si>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</si>
  <si>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</si>
  <si>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</si>
  <si>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</si>
  <si>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</si>
  <si>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</si>
  <si>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</si>
  <si>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</si>
  <si>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</si>
  <si>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</si>
  <si>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</si>
  <si>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</si>
  <si>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</si>
  <si>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</si>
  <si>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</si>
  <si>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</si>
  <si>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</si>
  <si>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</si>
  <si>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</si>
  <si>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</si>
  <si>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</si>
  <si>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</si>
  <si>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</si>
  <si>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</si>
  <si>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</si>
  <si>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</si>
  <si>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</si>
  <si>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</si>
  <si>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</si>
  <si>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</si>
  <si>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</si>
  <si>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</si>
  <si>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</si>
  <si>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</si>
  <si>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</si>
  <si>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</si>
  <si>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</si>
  <si>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</si>
  <si>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</si>
  <si>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</si>
  <si>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</si>
  <si>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</si>
  <si>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</si>
  <si>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</si>
  <si>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</si>
  <si>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</si>
  <si>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</si>
  <si>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</si>
  <si>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</si>
  <si>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</si>
  <si>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</si>
  <si>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</si>
  <si>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</si>
  <si>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</si>
  <si>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</si>
  <si>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</si>
  <si>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</si>
  <si>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</si>
  <si>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</si>
  <si>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</si>
  <si>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</si>
  <si>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</si>
  <si>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</si>
  <si>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</si>
  <si>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</si>
  <si>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</si>
  <si>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</si>
  <si>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</si>
  <si>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</si>
  <si>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</si>
  <si>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</si>
  <si>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</si>
  <si>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</si>
  <si>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</si>
  <si>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</si>
  <si>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</si>
  <si>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</si>
  <si>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</si>
  <si>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</si>
  <si>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</si>
  <si>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</si>
  <si>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</si>
  <si>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</si>
  <si>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</si>
  <si>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</si>
  <si>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</si>
  <si>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</si>
  <si>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</si>
  <si>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</si>
  <si>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</si>
  <si>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</si>
  <si>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</si>
  <si>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</si>
  <si>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</si>
  <si>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</si>
  <si>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</si>
  <si>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</si>
  <si>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</si>
  <si>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</si>
  <si>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</si>
  <si>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</si>
  <si>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</si>
  <si>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</si>
  <si>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</si>
  <si>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</si>
  <si>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</si>
  <si>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</si>
  <si>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</si>
  <si>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</si>
  <si>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</si>
  <si>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</si>
  <si>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</si>
  <si>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</si>
  <si>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</si>
  <si>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</si>
  <si>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</si>
  <si>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</si>
  <si>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</si>
  <si>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</si>
  <si>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</si>
  <si>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</si>
  <si>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</si>
  <si>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</si>
  <si>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</si>
  <si>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</si>
  <si>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</si>
  <si>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</si>
  <si>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</si>
  <si>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</si>
  <si>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</si>
  <si>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</si>
  <si>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</si>
  <si>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</si>
  <si>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</si>
  <si>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</si>
  <si>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</si>
  <si>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</si>
  <si>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</si>
  <si>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</si>
  <si>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</si>
  <si>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</si>
  <si>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</si>
  <si>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</si>
  <si>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</si>
  <si>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</si>
  <si>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</si>
  <si>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</si>
  <si>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</si>
  <si>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</si>
  <si>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</si>
  <si>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</si>
  <si>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</si>
  <si>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</si>
  <si>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</si>
  <si>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</si>
  <si>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</si>
  <si>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</si>
  <si>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</si>
  <si>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</si>
  <si>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</si>
  <si>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</si>
  <si>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</si>
  <si>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</si>
  <si>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</si>
  <si>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</si>
  <si>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</si>
  <si>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</si>
  <si>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</si>
  <si>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</si>
  <si>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</si>
  <si>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</si>
  <si>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</si>
  <si>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</si>
  <si>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</si>
  <si>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</si>
  <si>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</si>
  <si>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</si>
  <si>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</si>
  <si>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</si>
  <si>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</si>
  <si>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</si>
  <si>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</si>
  <si>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</si>
  <si>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</si>
  <si>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</si>
  <si>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</si>
  <si>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</si>
  <si>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</si>
  <si>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</si>
  <si>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</si>
  <si>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</si>
  <si>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</si>
  <si>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</si>
  <si>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</si>
  <si>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</si>
  <si>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</si>
  <si>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</si>
  <si>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</si>
  <si>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</si>
  <si>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</si>
  <si>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</si>
  <si>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</si>
  <si>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</si>
  <si>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</si>
  <si>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</si>
  <si>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</si>
  <si>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</si>
  <si>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</si>
  <si>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</si>
  <si>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</si>
  <si>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</si>
  <si>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</si>
  <si>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</si>
  <si>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</si>
  <si>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</si>
  <si>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</si>
  <si>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</si>
  <si>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</si>
  <si>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</si>
  <si>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</si>
  <si>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</si>
  <si>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</si>
  <si>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</si>
  <si>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</si>
  <si>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</si>
  <si>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</si>
  <si>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</si>
  <si>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</si>
  <si>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</si>
  <si>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</si>
  <si>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</si>
  <si>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</si>
  <si>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</si>
  <si>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</si>
  <si>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</si>
  <si>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</si>
  <si>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</si>
  <si>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</si>
  <si>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</si>
  <si>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</si>
  <si>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</si>
  <si>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</si>
  <si>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</si>
  <si>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</si>
  <si>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</si>
  <si>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</si>
  <si>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</si>
  <si>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</si>
  <si>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</si>
  <si>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</si>
  <si>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</si>
  <si>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</si>
  <si>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</si>
  <si>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</si>
  <si>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</si>
  <si>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</si>
  <si>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</si>
  <si>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</si>
  <si>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</si>
  <si>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</si>
  <si>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</si>
  <si>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</si>
  <si>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</si>
  <si>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</si>
  <si>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</si>
  <si>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</si>
  <si>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</si>
  <si>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</si>
  <si>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</si>
  <si>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</si>
  <si>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</si>
  <si>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</si>
  <si>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</si>
  <si>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</si>
  <si>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</si>
  <si>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</si>
  <si>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</si>
  <si>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</si>
  <si>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</si>
  <si>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</si>
  <si>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</si>
  <si>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</si>
  <si>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</si>
  <si>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</si>
  <si>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</si>
  <si>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</si>
  <si>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</si>
  <si>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</si>
  <si>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</si>
  <si>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</si>
  <si>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</si>
  <si>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</si>
  <si>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</si>
  <si>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</si>
  <si>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</si>
  <si>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</si>
  <si>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</si>
  <si>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</si>
  <si>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</si>
  <si>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</si>
  <si>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</si>
  <si>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</si>
  <si>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</si>
  <si>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</si>
  <si>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</si>
  <si>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</si>
  <si>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</si>
  <si>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</si>
  <si>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</si>
  <si>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</si>
  <si>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</si>
  <si>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</si>
  <si>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</si>
  <si>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</si>
  <si>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</si>
  <si>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</si>
  <si>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</si>
  <si>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</si>
  <si>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</si>
  <si>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</si>
  <si>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</si>
  <si>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</si>
  <si>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</si>
  <si>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</si>
  <si>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</si>
  <si>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</si>
  <si>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</si>
  <si>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</si>
  <si>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</si>
  <si>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</si>
  <si>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</si>
  <si>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</si>
  <si>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</si>
  <si>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</si>
  <si>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</si>
  <si>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</si>
  <si>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</si>
  <si>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</si>
  <si>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</si>
  <si>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</si>
  <si>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</si>
  <si>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</si>
  <si>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</si>
  <si>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</si>
  <si>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</si>
  <si>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</si>
  <si>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</si>
  <si>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</si>
  <si>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</si>
  <si>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</si>
  <si>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</si>
  <si>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</si>
  <si>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</si>
  <si>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</si>
  <si>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</si>
  <si>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</si>
  <si>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</si>
  <si>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</si>
  <si>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</si>
  <si>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</si>
  <si>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</si>
  <si>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</si>
  <si>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</si>
  <si>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</si>
  <si>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</si>
  <si>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</si>
  <si>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</si>
  <si>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</si>
  <si>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</si>
  <si>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</si>
  <si>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</si>
  <si>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</si>
  <si>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</si>
  <si>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</si>
  <si>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</si>
  <si>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</si>
  <si>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</si>
  <si>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</si>
  <si>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</si>
  <si>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</si>
  <si>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</si>
  <si>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</si>
  <si>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</si>
  <si>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</si>
  <si>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</si>
  <si>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</si>
  <si>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</si>
  <si>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</si>
  <si>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</si>
  <si>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</si>
  <si>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</si>
  <si>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</si>
  <si>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</si>
  <si>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</si>
  <si>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</si>
  <si>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</si>
  <si>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</si>
  <si>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</si>
  <si>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</si>
  <si>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</si>
  <si>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</si>
  <si>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</si>
  <si>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</si>
  <si>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</si>
  <si>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</si>
  <si>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</si>
  <si>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</si>
  <si>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</si>
  <si>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</si>
  <si>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</si>
  <si>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</si>
  <si>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</si>
  <si>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</si>
  <si>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</si>
  <si>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</si>
  <si>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</si>
  <si>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</si>
  <si>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</si>
  <si>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</si>
  <si>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</si>
  <si>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</si>
  <si>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</si>
  <si>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</si>
  <si>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</si>
  <si>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</si>
  <si>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</si>
  <si>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</si>
  <si>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</si>
  <si>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</si>
  <si>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</si>
  <si>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</si>
  <si>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</si>
  <si>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</si>
  <si>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</si>
  <si>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</si>
  <si>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</si>
  <si>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</si>
  <si>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</si>
  <si>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</si>
  <si>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</si>
  <si>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</si>
  <si>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</si>
  <si>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</si>
  <si>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</si>
  <si>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</si>
  <si>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</si>
  <si>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</si>
  <si>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</si>
  <si>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</si>
  <si>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</si>
  <si>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</si>
  <si>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</si>
  <si>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</si>
  <si>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</si>
  <si>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</si>
  <si>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</si>
  <si>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</si>
  <si>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</si>
  <si>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</si>
  <si>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</si>
  <si>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</si>
  <si>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</si>
  <si>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</si>
  <si>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</si>
  <si>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</si>
  <si>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</si>
  <si>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</si>
  <si>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</si>
  <si>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</si>
  <si>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</si>
  <si>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</si>
  <si>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</si>
  <si>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</si>
  <si>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</si>
  <si>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</si>
  <si>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</si>
  <si>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</si>
  <si>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</si>
  <si>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</si>
  <si>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</si>
  <si>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</si>
  <si>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</si>
  <si>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</si>
  <si>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</si>
  <si>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</si>
  <si>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</si>
  <si>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</si>
  <si>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</si>
  <si>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</si>
  <si>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</si>
  <si>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</si>
  <si>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</si>
  <si>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</si>
  <si>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</si>
  <si>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PCM-20251130-00000061</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</si>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</sst>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328.18260381944128</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45991.131029745367</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5.6191782401583623E-2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45991.131029745367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45991.131029745367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45991.131029745367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45991.131029745367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45991.131029745367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45991.131029745367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45991.131029745367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45991.131029745367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45991.131029745367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45991.131029745367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45991.131029745367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45991.131029745367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45991.131029745367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45991.131029745367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45991.131029745367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45991.131029745367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45991.131029745367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45991.131029745367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45991.131029745367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45991.131029745367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45991.131029745367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45991.131029745367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45991.131029745367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45991.131029745367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45991.131029745367</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A53860D7-DD4D-461A-B023-8025004DC8BB}"/>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166.13119178240595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6.7436107638859539</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0.3759603009239072</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45991.131029745367</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45991.131029745367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45991.131029745367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R2</v>
      </c>
      <c r="C9" s="18"/>
      <c r="D9" s="18" t="s">
        <v>27944</v>
      </c>
      <c r="E9" s="99"/>
      <c r="F9" s="100"/>
      <c r="G9" s="101">
        <f ca="1">IFERROR(NOW()-F9,"-")</f>
        <v>45991.131029745367</v>
      </c>
      <c r="H9" s="100"/>
      <c r="I9" s="18" t="str">
        <f>IFERROR(VLOOKUP(D9,DB!A:F,6,0),"")</f>
        <v>SCECO-Rental-Genset</v>
      </c>
      <c r="J9" s="18" t="str">
        <f>IFERROR(VLOOKUP(D9,DB!A:G,7,0),"")</f>
        <v>In Progress</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45991.131029745367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45991.131029745367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45991.131029745367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45991.131029745367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45991.131029745367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45991.131029745367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45991.131029745367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45991.131029745367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45991.131029745367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45991.131029745367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45991.131029745367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45991.131029745367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45991.131029745367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45991.131029745367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45991.131029745367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45991.131029745367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45991.131029745367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45991.131029745367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45991.131029745367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45991.131029745367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45991.131029745367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45991.131029745367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45991.131029745367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45991.131029745367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45991.131029745367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45991.131029745367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45991.131029745367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45991.131029745367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45991.131029745367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45991.131029745367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45991.131029745367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45991.131029745367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45991.131029745367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45991.131029745367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45991.131029745367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45991.131029745367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45991.131029745367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45991.131029745367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45991.131029745367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45991.131029745367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45991.131029745367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45991.131029745367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45991.131029745367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45991.131029745367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45991.131029745367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45991.131029745367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45991.131029745367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45991.131029745367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45991.131029745367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45991.131029745367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45991.131029745367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45991.131029745367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45991.131029745367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45991.131029745367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45991.131029745367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45991.131029745367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45991.131029745367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45991.131029745367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45991.131029745367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45991.131029745367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45991.131029745367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45991.131029745367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45991.131029745367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45991.131029745367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45991.131029745367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45991.131029745367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45991.131029745367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45991.131029745367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45991.131029745367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45991.131029745367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45991.131029745367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45991.131029745367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45991.131029745367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45991.131029745367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45991.131029745367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45991.131029745367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45991.131029745367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45991.131029745367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45991.131029745367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45991.131029745367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45991.131029745367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45991.131029745367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45991.131029745367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45991.131029745367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45991.131029745367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45991.131029745367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45991.131029745367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45991.131029745367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45991.131029745367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45991.131029745367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45991.131029745367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45991.131029745367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45991.131029745367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45991.131029745367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45991.131029745367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45991.131029745367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45991.131029745367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45991.131029745367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45991.131029745367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45991.131029745367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45991.131029745367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45991.131029745367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45991.131029745367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45991.131029745367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45991.131029745367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45991.131029745367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45991.131029745367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45991.131029745367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45991.131029745367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45991.131029745367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45991.131029745367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45991.131029745367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45991.131029745367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45991.131029745367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45991.131029745367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45991.131029745367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45991.131029745367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45991.131029745367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45991.131029745367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45991.131029745367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45991.131029745367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45991.131029745367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45991.131029745367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45991.131029745367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45991.131029745367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45991.131029745367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45991.131029745367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45991.131029745367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45991.131029745367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45991.131029745367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45991.131029745367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45991.131029745367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45991.131029745367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45991.131029745367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45991.131029745367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45991.131029745367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45991.131029745367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45991.131029745367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45991.131029745367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45991.131029745367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45991.131029745367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45991.131029745367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45991.131029745367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45991.131029745367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45991.131029745367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45991.131029745367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45991.131029745367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45991.131029745367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45991.131029745367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45991.131029745367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45991.131029745367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45991.131029745367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45991.131029745367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45991.131029745367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45991.131029745367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45991.131029745367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45991.131029745367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45991.131029745367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45991.131029745367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45991.131029745367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45991.131029745367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45991.131029745367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45991.131029745367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45991.131029745367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45991.131029745367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45991.131029745367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45991.131029745367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45991.131029745367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45991.131029745367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45991.131029745367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45991.131029745367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45991.131029745367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45991.131029745367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45991.131029745367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45991.131029745367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45991.131029745367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45991.131029745367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45991.131029745367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45991.131029745367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45991.131029745367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45991.131029745367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45991.131029745367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45991.131029745367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45991.131029745367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45991.131029745367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45991.131029745367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45991.131029745367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45991.131029745367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45991.131029745367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45991.131029745367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45991.131029745367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45991.131029745367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45991.131029745367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45991.131029745367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45991.131029745367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45991.131029745367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45991.131029745367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45991.131029745367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45991.131029745367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45991.131029745367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45991.131029745367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45991.131029745367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45991.131029745367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45991.131029745367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45991.131029745367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45991.131029745367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45991.131029745367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45991.131029745367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45991.131029745367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45991.131029745367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45991.131029745367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45991.131029745367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45991.131029745367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45991.131029745367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45991.131029745367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45991.131029745367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45991.131029745367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45991.131029745367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45991.131029745367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45991.131029745367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45991.131029745367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45991.131029745367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45991.131029745367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45991.131029745367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45991.131029745367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45991.131029745367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45991.131029745367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45991.131029745367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45991.131029745367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45991.131029745367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45991.131029745367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45991.131029745367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45991.131029745367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45991.131029745367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45991.131029745367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45991.131029745367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45991.131029745367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45991.131029745367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45991.131029745367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45991.131029745367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45991.131029745367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45991.131029745367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45991.131029745367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45991.131029745367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45991.131029745367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45991.131029745367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45991.131029745367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45991.131029745367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45991.131029745367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45991.131029745367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45991.131029745367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45991.131029745367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45991.131029745367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45991.131029745367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45991.131029745367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45991.131029745367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45991.131029745367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45991.131029745367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45991.131029745367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45991.131029745367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45991.131029745367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45991.131029745367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45991.131029745367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45991.131029745367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45991.131029745367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45991.131029745367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45991.131029745367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45991.131029745367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45991.131029745367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45991.131029745367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45991.131029745367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45991.131029745367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45991.131029745367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45991.131029745367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45991.131029745367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45991.131029745367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45991.131029745367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45991.131029745367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45991.131029745367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45991.131029745367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45991.131029745367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45991.131029745367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45991.131029745367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45991.131029745367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45991.131029745367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45991.131029745367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45991.131029745367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45991.131029745367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45991.131029745367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45991.131029745367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45991.131029745367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45991.131029745367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45991.131029745367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45991.131029745367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45991.131029745367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45991.131029745367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45991.131029745367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45991.131029745367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45991.131029745367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45991.131029745367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45991.131029745367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45991.131029745367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45991.131029745367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45991.131029745367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45991.131029745367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45991.131029745367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45991.131029745367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45991.131029745367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45991.131029745367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45991.131029745367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45991.131029745367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45991.131029745367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45991.131029745367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45991.131029745367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45991.131029745367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45991.131029745367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45991.131029745367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45991.131029745367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45991.131029745367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45991.131029745367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45991.131029745367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45991.131029745367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45991.131029745367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45991.131029745367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45991.131029745367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45991.131029745367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45991.131029745367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45991.131029745367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45991.131029745367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45991.131029745367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45991.131029745367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45991.131029745367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45991.131029745367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45991.131029745367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45991.131029745367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45991.131029745367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45991.131029745367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45991.131029745367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45991.131029745367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45991.131029745367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45991.131029745367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45991.131029745367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45991.131029745367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45991.131029745367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45991.131029745367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45991.131029745367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45991.131029745367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45991.131029745367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45991.131029745367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45991.131029745367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45991.131029745367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45991.131029745367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45991.131029745367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45991.131029745367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45991.131029745367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45991.131029745367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45991.131029745367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45991.131029745367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45991.131029745367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45991.131029745367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45991.131029745367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45991.131029745367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45991.131029745367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45991.131029745367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45991.131029745367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45991.131029745367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45991.131029745367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45991.131029745367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45991.131029745367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45991.131029745367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45991.131029745367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45991.131029745367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45991.131029745367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45991.131029745367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45991.131029745367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45991.131029745367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45991.131029745367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45991.131029745367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45991.131029745367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45991.131029745367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45991.131029745367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45991.131029745367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45991.131029745367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45991.131029745367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45991.131029745367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45991.131029745367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45991.131029745367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45991.131029745367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45991.131029745367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45991.131029745367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45991.131029745367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45991.131029745367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45991.131029745367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45991.131029745367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45991.131029745367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45991.131029745367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45991.131029745367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45991.131029745367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45991.131029745367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45991.131029745367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45991.131029745367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45991.131029745367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45991.131029745367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45991.131029745367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45991.131029745367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45991.131029745367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45991.131029745367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45991.131029745367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45991.131029745367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45991.131029745367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45991.131029745367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45991.131029745367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45991.131029745367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45991.131029745367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45991.131029745367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45991.131029745367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45991.131029745367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45991.131029745367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45991.131029745367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45991.131029745367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45991.131029745367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45991.131029745367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45991.131029745367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45991.131029745367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45991.131029745367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45991.131029745367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45991.131029745367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45991.131029745367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45991.131029745367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45991.131029745367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45991.131029745367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45991.131029745367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45991.131029745367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45991.131029745367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45991.131029745367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45991.131029745367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45991.131029745367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45991.131029745367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45991.131029745367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45991.131029745367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45991.131029745367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45991.131029745367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45991.131029745367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45991.131029745367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45991.131029745367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45991.131029745367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45991.131029745367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45991.131029745367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45991.131029745367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45991.131029745367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45991.131029745367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45991.131029745367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45991.131029745367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45991.131029745367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45991.131029745367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45991.131029745367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45991.131029745367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45991.131029745367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45991.131029745367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45991.131029745367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45991.131029745367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45991.131029745367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45991.131029745367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45991.131029745367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45991.131029745367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45991.131029745367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45991.131029745367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45991.131029745367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45991.131029745367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45991.131029745367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45991.131029745367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45991.131029745367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45991.131029745367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45991.131029745367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45991.131029745367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45991.131029745367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45991.131029745367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45991.131029745367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45991.131029745367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45991.131029745367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45991.131029745367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45991.131029745367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45991.131029745367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45991.131029745367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45991.131029745367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45991.131029745367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45991.131029745367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45991.131029745367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45991.131029745367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45991.131029745367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45991.131029745367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45991.131029745367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45991.131029745367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45991.131029745367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45991.131029745367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45991.131029745367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45991.131029745367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45991.131029745367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45991.131029745367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45991.131029745367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45991.131029745367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45991.131029745367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45991.131029745367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45991.131029745367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45991.131029745367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45991.131029745367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45991.131029745367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45991.131029745367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45991.131029745367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45991.131029745367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45991.131029745367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45991.131029745367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45991.131029745367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45991.131029745367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45991.131029745367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45991.131029745367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45991.131029745367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45991.131029745367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45991.131029745367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45991.131029745367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45991.131029745367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45991.131029745367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45991.131029745367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45991.131029745367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45991.131029745367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45991.131029745367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45991.131029745367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45991.131029745367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45991.131029745367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45991.131029745367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45991.131029745367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45991.131029745367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45991.131029745367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45991.131029745367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45991.131029745367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45991.131029745367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45991.131029745367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45991.131029745367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45991.131029745367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45991.131029745367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45991.131029745367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45991.131029745367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45991.131029745367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45991.131029745367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45991.131029745367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45991.131029745367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45991.131029745367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45991.131029745367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45991.131029745367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45991.131029745367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45991.131029745367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45991.131029745367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45991.131029745367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45991.131029745367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45991.131029745367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45991.131029745367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45991.131029745367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45991.131029745367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45991.131029745367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45991.131029745367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45991.131029745367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45991.131029745367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45991.131029745367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45991.131029745367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45991.131029745367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45991.131029745367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45991.131029745367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45991.131029745367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45991.131029745367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45991.131029745367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45991.131029745367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45991.131029745367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45991.131029745367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45991.131029745367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45991.131029745367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45991.131029745367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45991.131029745367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45991.131029745367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45991.131029745367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45991.131029745367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45991.131029745367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45991.131029745367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45991.131029745367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45991.131029745367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45991.131029745367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45991.131029745367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45991.131029745367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45991.131029745367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45991.131029745367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45991.131029745367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45991.131029745367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45991.131029745367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45991.131029745367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45991.131029745367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45991.131029745367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45991.131029745367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45991.131029745367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45991.131029745367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45991.131029745367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45991.131029745367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45991.131029745367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45991.131029745367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45991.131029745367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45991.131029745367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45991.131029745367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45991.131029745367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45991.131029745367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45991.131029745367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45991.131029745367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45991.131029745367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45991.131029745367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45991.131029745367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45991.131029745367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45991.131029745367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45991.131029745367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45991.131029745367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45991.131029745367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45991.131029745367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45991.131029745367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45991.131029745367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45991.131029745367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45991.131029745367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45991.131029745367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45991.131029745367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45991.131029745367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45991.131029745367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45991.131029745367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45991.131029745367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45991.131029745367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45991.131029745367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45991.131029745367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45991.131029745367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45991.131029745367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45991.131029745367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45991.131029745367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45991.131029745367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45991.131029745367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45991.131029745367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45991.131029745367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45991.131029745367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45991.131029745367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45991.131029745367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45991.131029745367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45991.131029745367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45991.131029745367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45991.131029745367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45991.131029745367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45991.131029745367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45991.131029745367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45991.131029745367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45991.131029745367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45991.131029745367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45991.131029745367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45991.131029745367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45991.131029745367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45991.131029745367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45991.131029745367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45991.131029745367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45991.131029745367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45991.131029745367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45991.131029745367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45991.131029745367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45991.131029745367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45991.131029745367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45991.131029745367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45991.131029745367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45991.131029745367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45991.131029745367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45991.131029745367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45991.131029745367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45991.131029745367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45991.131029745367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45991.131029745367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45991.131029745367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45991.131029745367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45991.131029745367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45991.131029745367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45991.131029745367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45991.131029745367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45991.131029745367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45991.131029745367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45991.131029745367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45991.131029745367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45991.131029745367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45991.131029745367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45991.131029745367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45991.131029745367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45991.131029745367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45991.131029745367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45991.131029745367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45991.131029745367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45991.131029745367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45991.131029745367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45991.131029745367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45991.131029745367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45991.131029745367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45991.131029745367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45991.131029745367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45991.131029745367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45991.131029745367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45991.131029745367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45991.131029745367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45991.131029745367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45991.131029745367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45991.131029745367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45991.131029745367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45991.131029745367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45991.131029745367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45991.131029745367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45991.131029745367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45991.131029745367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45991.131029745367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45991.131029745367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45991.131029745367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45991.131029745367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45991.131029745367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45991.131029745367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45991.131029745367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45991.131029745367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45991.131029745367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45991.131029745367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45991.131029745367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45991.131029745367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45991.131029745367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45991.131029745367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45991.131029745367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45991.131029745367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45991.131029745367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45991.131029745367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45991.131029745367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45991.131029745367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45991.131029745367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45991.131029745367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45991.131029745367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45991.131029745367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45991.131029745367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45991.131029745367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45991.131029745367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45991.131029745367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45991.131029745367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45991.131029745367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45991.131029745367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45991.131029745367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45991.131029745367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45991.131029745367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45991.131029745367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45991.131029745367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45991.131029745367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45991.131029745367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45991.131029745367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45991.131029745367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45991.131029745367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45991.131029745367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45991.131029745367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45991.131029745367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45991.131029745367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45991.131029745367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45991.131029745367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45991.131029745367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45991.131029745367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45991.131029745367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45991.131029745367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45991.131029745367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45991.131029745367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45991.131029745367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45991.131029745367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45991.131029745367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45991.131029745367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45991.131029745367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45991.131029745367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45991.131029745367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45991.131029745367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45991.131029745367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45991.131029745367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45991.131029745367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45991.131029745367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45991.131029745367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45991.131029745367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45991.131029745367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45991.131029745367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45991.131029745367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45991.131029745367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45991.131029745367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45991.131029745367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45991.131029745367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45991.131029745367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45991.131029745367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45991.131029745367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45991.131029745367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45991.131029745367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45991.131029745367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45991.131029745367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45991.131029745367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45991.131029745367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45991.131029745367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45991.131029745367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45991.131029745367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45991.131029745367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45991.131029745367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45991.131029745367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45991.131029745367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45991.131029745367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45991.131029745367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45991.131029745367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45991.131029745367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45991.131029745367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45991.131029745367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45991.131029745367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45991.131029745367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45991.131029745367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45991.131029745367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45991.131029745367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45991.131029745367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45991.131029745367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45991.131029745367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45991.131029745367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45991.131029745367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45991.131029745367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45991.131029745367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45991.131029745367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45991.131029745367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45991.131029745367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45991.131029745367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45991.131029745367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45991.131029745367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45991.131029745367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45991.131029745367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45991.131029745367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45991.131029745367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45991.131029745367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45991.131029745367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45991.131029745367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45991.131029745367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45991.131029745367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45991.131029745367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45991.131029745367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45991.131029745367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45991.131029745367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45991.131029745367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45991.131029745367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45991.131029745367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45991.131029745367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45991.131029745367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45991.131029745367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45991.131029745367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45991.131029745367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45991.131029745367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45991.131029745367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45991.131029745367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45991.131029745367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45991.131029745367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45991.131029745367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45991.131029745367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45991.131029745367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45991.131029745367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45991.131029745367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45991.131029745367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45991.131029745367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45991.131029745367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45991.131029745367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45991.131029745367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45991.131029745367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45991.131029745367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45991.131029745367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45991.131029745367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45991.131029745367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45991.131029745367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45991.131029745367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45991.131029745367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45991.131029745367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45991.131029745367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45991.131029745367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45991.131029745367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45991.131029745367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45991.131029745367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45991.131029745367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45991.131029745367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45991.131029745367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45991.131029745367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45991.131029745367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45991.131029745367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45991.131029745367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45991.131029745367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45991.131029745367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45991.131029745367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45991.131029745367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45991.131029745367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45991.131029745367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45991.131029745367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45991.131029745367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45991.131029745367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45991.131029745367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45991.131029745367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45991.131029745367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45991.131029745367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45991.131029745367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45991.131029745367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45991.131029745367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45991.131029745367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45991.131029745367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45991.131029745367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45991.131029745367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45991.131029745367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45991.131029745367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45991.131029745367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45991.131029745367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45991.131029745367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45991.131029745367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45991.131029745367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45991.131029745367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45991.131029745367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45991.131029745367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45991.131029745367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45991.131029745367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45991.131029745367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45991.131029745367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45991.131029745367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45991.131029745367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45991.131029745367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45991.131029745367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45991.131029745367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45991.131029745367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45991.131029745367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45991.131029745367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45991.131029745367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45991.131029745367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45991.131029745367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45991.131029745367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45991.131029745367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45991.131029745367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45991.131029745367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45991.131029745367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45991.131029745367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45991.131029745367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45991.131029745367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45991.131029745367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45991.131029745367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45991.131029745367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45991.131029745367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45991.131029745367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45991.131029745367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45991.131029745367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45991.131029745367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45991.131029745367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45991.131029745367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45991.131029745367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45991.131029745367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45991.131029745367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45991.131029745367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45991.131029745367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45991.131029745367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45991.131029745367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45991.131029745367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45991.131029745367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45991.131029745367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45991.131029745367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45991.131029745367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45991.131029745367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45991.131029745367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45991.131029745367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45991.131029745367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45991.131029745367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45991.131029745367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45991.131029745367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45991.131029745367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45991.131029745367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45991.131029745367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45991.131029745367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45991.131029745367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45991.131029745367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45991.131029745367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45991.131029745367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45991.131029745367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45991.131029745367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45991.131029745367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45991.131029745367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45991.131029745367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45991.131029745367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45991.131029745367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45991.131029745367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45991.131029745367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45991.131029745367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45991.131029745367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45991.131029745367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45991.131029745367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45991.131029745367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45991.131029745367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45991.131029745367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45991.131029745367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45991.131029745367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45991.131029745367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45991.131029745367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45991.131029745367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45991.131029745367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45991.131029745367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45991.131029745367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45991.131029745367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45991.131029745367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45991.131029745367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45991.131029745367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45991.131029745367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45991.131029745367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45991.131029745367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45991.131029745367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45991.131029745367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45991.131029745367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45991.131029745367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45991.131029745367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45991.131029745367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45991.131029745367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45991.131029745367</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287.65031215277122</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45991.131029745367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45991.131029745367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45991.131029745367</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45991.131029745367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45991.131029745367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45991.131029745367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45991.131029745367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45991.131029745367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45991.131029745367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45991.131029745367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45991.131029745367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45991.131029745367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45991.131029745367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45991.131029745367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45991.131029745367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45991.131029745367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45991.131029745367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45991.131029745367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45991.131029745367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45991.131029745367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45991.131029745367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45991.131029745367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45991.131029745367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45991.131029745367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45991.131029745367</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45991.131029745367</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45991.131029745367</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45991.131029745367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45991.131029745367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45991.131029745367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45991.131029745367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45991.131029745367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45991.131029745367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45991.131029745367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45991.131029745367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45991.131029745367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45991.131029745367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45991.131029745367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45991.131029745367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45991.131029745367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45991.131029745367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45991.131029745367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45991.131029745367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45991.131029745367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45991.131029745367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45991.131029745367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45991.131029745367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45991.131029745367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45991.131029745367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45991.131029745367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45991.131029745367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45991.131029745367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45991.131029745367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45991.131029745367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45991.131029745367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45991.131029745367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45991.131029745367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45991.131029745367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45991.131029745367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45991.131029745367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45991.131029745367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45991.131029745367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45991.131029745367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45991.131029745367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45991.131029745367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45991.131029745367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45991.131029745367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45991.131029745367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45991.131029745367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45991.131029745367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45991.131029745367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45991.131029745367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45991.131029745367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45991.131029745367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45991.131029745367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45991.131029745367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45991.131029745367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45991.131029745367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45991.131029745367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45991.131029745367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45991.131029745367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45991.131029745367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45991.131029745367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45991.131029745367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45991.131029745367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45991.131029745367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45991.131029745367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45991.131029745367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45991.131029745367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45991.131029745367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45991.131029745367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45991.131029745367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45991.131029745367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45991.131029745367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45991.131029745367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45991.131029745367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45991.131029745367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45991.131029745367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45991.131029745367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45991.131029745367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45991.131029745367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45991.131029745367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45991.131029745367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45991.131029745367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45991.131029745367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45991.131029745367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45991.131029745367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45991.131029745367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45991.131029745367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45991.131029745367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45991.131029745367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45991.131029745367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45991.131029745367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45991.131029745367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45991.131029745367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45991.131029745367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45991.131029745367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45991.131029745367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45991.131029745367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45991.131029745367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45991.131029745367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45991.131029745367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45991.131029745367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45991.131029745367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45991.131029745367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45991.131029745367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45991.131029745367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45991.131029745367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45991.131029745367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45991.131029745367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45991.131029745367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45991.131029745367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45991.131029745367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45991.131029745367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45991.131029745367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45991.131029745367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45991.131029745367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45991.131029745367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45991.131029745367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45991.131029745367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45991.131029745367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45991.131029745367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45991.131029745367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45991.131029745367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45991.131029745367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45991.131029745367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45991.131029745367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45991.131029745367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45991.131029745367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45991.131029745367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45991.131029745367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45991.131029745367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45991.131029745367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45991.131029745367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45991.131029745367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45991.131029745367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45991.131029745367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45991.131029745367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45991.131029745367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45991.131029745367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45991.131029745367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45991.131029745367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45991.131029745367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45991.131029745367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45991.131029745367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45991.131029745367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45991.131029745367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45991.131029745367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45991.131029745367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45991.131029745367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45991.131029745367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45991.131029745367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45991.131029745367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45991.131029745367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45991.131029745367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45991.131029745367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45991.131029745367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45991.131029745367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45991.131029745367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45991.131029745367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45991.131029745367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45991.131029745367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45991.131029745367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45991.131029745367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45991.131029745367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45991.131029745367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45991.131029745367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45991.131029745367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45991.131029745367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45991.131029745367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45991.131029745367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45991.131029745367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45991.131029745367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45991.131029745367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45991.131029745367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45991.131029745367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45991.131029745367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45991.131029745367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45991.131029745367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45991.131029745367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45991.131029745367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45991.131029745367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45991.131029745367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45991.131029745367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45991.131029745367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45991.131029745367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45991.131029745367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45991.131029745367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45991.131029745367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45991.131029745367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45991.131029745367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45991.131029745367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45991.131029745367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45991.131029745367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45991.131029745367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45991.131029745367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45991.131029745367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45991.131029745367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45991.131029745367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45991.131029745367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45991.131029745367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45991.131029745367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45991.131029745367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45991.131029745367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45991.131029745367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45991.131029745367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45991.131029745367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45991.131029745367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45991.131029745367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45991.131029745367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45991.131029745367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45991.131029745367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45991.131029745367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45991.131029745367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45991.131029745367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45991.131029745367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45991.131029745367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45991.131029745367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45991.131029745367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45991.131029745367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45991.131029745367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45991.131029745367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45991.131029745367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45991.131029745367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45991.131029745367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45991.131029745367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45991.131029745367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45991.131029745367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45991.131029745367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45991.131029745367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45991.131029745367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45991.131029745367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45991.131029745367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45991.131029745367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45991.131029745367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45991.131029745367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45991.131029745367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45991.131029745367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45991.131029745367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45991.131029745367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45991.131029745367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45991.131029745367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45991.131029745367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45991.131029745367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45991.131029745367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45991.131029745367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45991.131029745367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45991.131029745367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45991.131029745367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45991.131029745367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45991.131029745367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45991.131029745367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45991.131029745367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45991.131029745367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45991.131029745367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45991.131029745367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45991.131029745367</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16" sqref="K1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99.298969560179103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39111</v>
      </c>
      <c r="F3" s="38">
        <v>45926.188877314817</v>
      </c>
      <c r="G3" s="105">
        <f t="shared" ref="G3" ca="1" si="0">IFERROR(NOW()-F3,"")</f>
        <v>64.942152430550777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39111</v>
      </c>
      <c r="F4" s="107">
        <v>45948.661111111112</v>
      </c>
      <c r="G4" s="108">
        <f t="shared" ref="G4" ca="1" si="1">IFERROR(NOW()-F4,"")</f>
        <v>42.469918634255009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9.7577311342538451</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0.15112233795662178</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33375</v>
      </c>
      <c r="E7" s="37" t="s">
        <v>39106</v>
      </c>
      <c r="F7" s="38">
        <v>45991.039803240739</v>
      </c>
      <c r="G7" s="138">
        <f ca="1">IFERROR(NOW()-F7,"")</f>
        <v>9.1226504628139082E-2</v>
      </c>
      <c r="H7" s="38">
        <v>45990.989039351851</v>
      </c>
      <c r="I7" s="37" t="str">
        <f>IFERROR(VLOOKUP(D7,DB!A:F,6,0),"")</f>
        <v>SCECO</v>
      </c>
      <c r="J7" s="37" t="str">
        <f>IFERROR(VLOOKUP(D7,DB!A:G,7,0),"")</f>
        <v>Weak</v>
      </c>
      <c r="K7" s="37" t="s">
        <v>39213</v>
      </c>
      <c r="L7" s="37" t="str">
        <f>IFERROR(VLOOKUP(D7,DB!A:I,9,0),"")</f>
        <v>Latis</v>
      </c>
    </row>
    <row r="8" spans="1:13">
      <c r="A8" s="37"/>
      <c r="B8" s="37" t="str">
        <f>IFERROR(VLOOKUP(D8,DB!A:K,11,0),"")</f>
        <v/>
      </c>
      <c r="C8" s="37"/>
      <c r="D8" s="106"/>
      <c r="E8" s="37"/>
      <c r="F8" s="38"/>
      <c r="G8" s="138">
        <f ca="1">IFERROR(NOW()-F8,"")</f>
        <v>45991.131029745367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45991.131029745367</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45991.131029745367</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45991.131029745367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45991.131029745367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45991.131029745367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45991.131029745367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45991.131029745367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45991.131029745367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45991.131029745367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45991.131029745367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45991.131029745367</v>
      </c>
      <c r="H19" s="38"/>
      <c r="I19" s="37" t="str">
        <f>IFERROR(VLOOKUP(D19,DB!A:F,6,0),"")</f>
        <v/>
      </c>
      <c r="J19" s="37" t="str">
        <f>IFERROR(VLOOKUP(D19,DB!A:G,7,0),"")</f>
        <v/>
      </c>
      <c r="K19" s="37"/>
      <c r="L19" s="37" t="str">
        <f>IFERROR(VLOOKUP(D19,DB!A:I,9,0),"")</f>
        <v/>
      </c>
    </row>
    <row r="20" spans="1:12">
      <c r="A20" s="37"/>
      <c r="B20" s="37" t="str">
        <f>IFERROR(VLOOKUP(D20,DB!A:K,11,0),"")</f>
        <v/>
      </c>
      <c r="C20" s="37"/>
      <c r="D20"/>
      <c r="E20" s="37"/>
      <c r="F20" s="38"/>
      <c r="G20" s="138">
        <f ca="1">IFERROR(NOW()-F20,"")</f>
        <v>45991.131029745367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45991.131029745367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45991.131029745367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45991.131029745367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45991.131029745367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45991.131029745367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45991.131029745367</v>
      </c>
      <c r="H26" s="38"/>
      <c r="I26" s="37" t="str">
        <f>IFERROR(VLOOKUP(D26,DB!A:F,6,0),"")</f>
        <v/>
      </c>
      <c r="J26" s="37" t="str">
        <f>IFERROR(VLOOKUP(D26,DB!A:G,7,0),"")</f>
        <v/>
      </c>
      <c r="K26" s="37"/>
      <c r="L26" s="37" t="str">
        <f>IFERROR(VLOOKUP(D26,DB!A:I,9,0),"")</f>
        <v/>
      </c>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tabSelected="1" workbookViewId="0">
      <selection activeCell="K10" sqref="K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45991.131029745367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45991.131029745367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45991.131029745367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45991.131029745367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45991.131029745367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45991.131029745367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45991.131029745367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45991.131029745367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45991.131029745367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45991.131029745367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45991.131029745367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45991.131029745367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45991.131029745367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45991.131029745367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45991.131029745367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45991.131029745367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45991.131029745367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45991.131029745367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45991.131029745367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45991.131029745367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45991.131029745367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45991.131029745367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45991.131029745367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45991.131029745367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45991.131029745367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45991.131029745367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45991.131029745367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45991.131029745367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45991.131029745367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45991.131029745367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45991.131029745367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45991.131029745367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45991.131029745367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45991.131029745367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45991.131029745367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45991.131029745367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45991.131029745367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45991.131029745367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45991.131029745367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45991.131029745367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45991.131029745367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45991.131029745367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45991.131029745367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45991.131029745367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45991.131029745367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45991.131029745367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45991.131029745367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45991.131029745367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45991.131029745367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45991.131029745367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45991.131029745367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45991.131029745367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45991.131029745367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45991.131029745367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45991.131029745367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45991.131029745367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45991.131029745367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45991.131029745367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45991.131029745367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45991.131029745367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45991.131029745367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45991.131029745367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45991.131029745367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45991.131029745367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45991.131029745367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45991.131029745367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45991.131029745367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45991.131029745367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45991.131029745367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45991.131029745367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45991.131029745367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45991.131029745367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45991.131029745367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45991.131029745367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45991.131029745367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45991.131029745367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45991.131029745367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45991.131029745367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45991.131029745367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45991.131029745367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45991.131029745367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45991.131029745367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45991.131029745367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45991.131029745367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45991.131029745367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45991.131029745367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45991.131029745367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45991.131029745367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45991.131029745367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45991.131029745367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45991.131029745367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45991.131029745367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45991.131029745367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45991.131029745367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45991.131029745367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45991.131029745367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45991.131029745367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45991.131029745367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45991.131029745367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45991.131029745367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45991.131029745367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45991.131029745367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45991.131029745367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45991.131029745367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45991.131029745367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45991.131029745367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45991.131029745367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45991.131029745367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45991.131029745367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45991.131029745367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45991.131029745367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45991.131029745367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45991.131029745367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45991.131029745367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45991.131029745367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45991.131029745367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45991.131029745367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45991.131029745367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45991.131029745367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45991.131029745367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45991.131029745367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45991.131029745367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45991.131029745367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45991.131029745367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45991.131029745367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45991.131029745367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45991.131029745367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45991.131029745367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45991.131029745367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45991.131029745367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45991.131029745367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45991.131029745367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45991.131029745367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45991.131029745367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45991.131029745367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45991.131029745367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45991.131029745367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45991.131029745367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45991.131029745367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45991.131029745367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45991.131029745367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45991.131029745367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45991.131029745367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45991.131029745367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45991.131029745367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45991.131029745367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45991.131029745367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45991.131029745367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45991.131029745367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45991.131029745367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45991.131029745367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45991.131029745367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45991.131029745367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45991.131029745367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45991.131029745367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45991.131029745367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45991.131029745367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45991.131029745367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45991.131029745367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45991.131029745367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45991.131029745367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45991.131029745367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45991.131029745367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45991.131029745367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45991.131029745367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45991.131029745367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45991.131029745367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45991.131029745367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45991.131029745367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45991.131029745367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45991.131029745367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45991.131029745367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45991.131029745367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45991.131029745367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45991.131029745367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45991.131029745367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45991.131029745367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45991.131029745367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45991.131029745367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45991.131029745367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45991.131029745367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45991.131029745367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45991.131029745367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45991.131029745367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45991.131029745367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45991.131029745367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45991.131029745367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45991.131029745367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45991.131029745367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45991.131029745367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45991.131029745367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45991.131029745367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45991.131029745367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45991.131029745367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45991.131029745367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45991.131029745367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45991.131029745367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45991.131029745367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45991.131029745367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45991.131029745367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45991.131029745367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45991.131029745367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45991.131029745367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45991.131029745367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45991.131029745367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45991.131029745367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45991.131029745367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45991.131029745367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45991.131029745367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45991.131029745367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45991.131029745367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45991.131029745367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45991.131029745367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45991.131029745367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45991.131029745367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45991.131029745367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45991.131029745367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45991.131029745367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45991.131029745367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45991.131029745367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45991.131029745367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45991.131029745367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45991.131029745367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45991.131029745367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45991.131029745367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45991.131029745367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45991.131029745367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45991.131029745367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45991.131029745367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45991.131029745367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45991.131029745367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45991.131029745367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45991.131029745367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45991.131029745367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45991.131029745367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45991.131029745367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45991.131029745367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45991.131029745367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45991.131029745367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45991.131029745367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45991.131029745367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45991.131029745367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45991.131029745367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45991.131029745367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45991.131029745367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45991.131029745367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45991.131029745367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45991.131029745367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45991.131029745367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45991.131029745367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45991.131029745367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45991.131029745367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45991.131029745367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45991.131029745367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45991.131029745367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45991.131029745367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45991.131029745367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45991.131029745367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45991.131029745367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45991.131029745367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45991.131029745367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45991.131029745367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45991.131029745367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45991.131029745367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45991.131029745367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45991.131029745367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45991.131029745367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45991.131029745367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45991.131029745367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45991.131029745367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45991.131029745367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45991.131029745367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45991.131029745367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45991.131029745367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45991.131029745367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45991.131029745367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45991.131029745367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45991.131029745367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45991.131029745367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45991.131029745367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45991.131029745367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45991.131029745367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45991.131029745367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45991.131029745367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45991.131029745367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45991.131029745367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45991.131029745367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45991.131029745367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45991.131029745367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45991.131029745367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45991.131029745367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45991.131029745367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45991.131029745367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45991.131029745367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45991.131029745367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45991.131029745367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45991.131029745367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45991.131029745367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45991.131029745367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45991.131029745367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45991.131029745367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45991.131029745367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45991.131029745367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45991.131029745367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45991.131029745367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45991.131029745367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45991.131029745367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45991.131029745367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45991.131029745367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45991.131029745367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45991.131029745367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45991.131029745367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45991.131029745367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45991.131029745367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45991.131029745367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45991.131029745367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45991.131029745367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45991.131029745367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45991.131029745367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45991.131029745367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45991.131029745367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45991.131029745367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45991.131029745367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45991.131029745367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45991.131029745367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45991.131029745367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45991.131029745367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45991.131029745367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45991.131029745367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45991.131029745367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45991.131029745367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45991.131029745367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45991.131029745367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45991.131029745367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45991.131029745367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45991.131029745367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45991.131029745367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45991.131029745367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45991.131029745367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45991.131029745367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45991.131029745367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45991.131029745367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45991.131029745367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45991.131029745367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45991.131029745367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45991.131029745367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45991.131029745367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45991.131029745367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45991.131029745367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45991.131029745367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45991.131029745367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45991.131029745367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45991.131029745367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45991.131029745367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45991.131029745367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45991.131029745367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45991.131029745367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45991.131029745367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45991.131029745367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45991.131029745367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45991.131029745367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45991.131029745367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45991.131029745367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45991.131029745367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45991.131029745367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45991.131029745367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45991.131029745367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45991.131029745367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45991.131029745367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45991.131029745367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45991.131029745367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45991.131029745367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45991.131029745367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45991.131029745367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45991.131029745367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45991.131029745367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45991.131029745367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45991.131029745367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45991.131029745367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45991.131029745367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45991.131029745367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45991.131029745367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45991.131029745367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45991.131029745367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45991.131029745367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45991.131029745367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45991.131029745367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45991.131029745367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45991.131029745367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45991.131029745367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45991.131029745367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45991.131029745367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45991.131029745367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45991.131029745367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45991.131029745367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45991.131029745367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45991.131029745367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45991.131029745367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45991.131029745367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45991.131029745367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45991.131029745367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45991.131029745367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45991.131029745367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45991.131029745367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45991.131029745367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45991.131029745367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45991.131029745367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45991.131029745367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45991.131029745367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45991.131029745367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45991.131029745367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45991.131029745367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45991.131029745367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45991.131029745367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45991.131029745367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45991.131029745367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45991.131029745367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45991.131029745367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45991.131029745367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45991.131029745367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45991.131029745367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45991.131029745367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45991.131029745367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45991.131029745367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45991.131029745367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45991.131029745367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45991.131029745367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45991.131029745367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45991.131029745367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45991.131029745367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45991.131029745367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45991.131029745367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45991.131029745367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45991.131029745367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45991.131029745367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45991.131029745367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45991.131029745367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45991.131029745367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45991.131029745367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45991.131029745367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45991.131029745367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45991.131029745367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45991.131029745367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45991.131029745367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45991.131029745367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45991.131029745367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45991.131029745367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45991.131029745367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45991.131029745367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45991.131029745367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45991.131029745367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45991.131029745367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45991.131029745367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45991.131029745367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45991.131029745367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45991.131029745367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45991.131029745367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45991.131029745367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45991.131029745367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45991.131029745367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45991.131029745367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45991.131029745367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45991.131029745367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45991.131029745367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45991.131029745367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45991.131029745367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45991.131029745367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45991.131029745367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45991.131029745367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45991.131029745367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45991.131029745367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45991.131029745367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45991.131029745367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45991.131029745367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45991.131029745367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45991.131029745367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45991.131029745367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45991.131029745367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45991.131029745367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45991.131029745367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45991.131029745367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45991.131029745367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45991.131029745367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45991.131029745367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45991.131029745367</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45991.131029745367</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2025-11-30T00:08:44Z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